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Tillsyn\Intygsgivare\Beräkningsmodell\"/>
    </mc:Choice>
  </mc:AlternateContent>
  <xr:revisionPtr revIDLastSave="0" documentId="8_{5A447733-409A-4617-9968-122509A49420}" xr6:coauthVersionLast="47" xr6:coauthVersionMax="47" xr10:uidLastSave="{00000000-0000-0000-0000-000000000000}"/>
  <bookViews>
    <workbookView xWindow="-120" yWindow="-120" windowWidth="29040" windowHeight="17640" tabRatio="672" activeTab="1" xr2:uid="{CEEFB692-CA7E-4AFE-B572-842CADA5268B}"/>
  </bookViews>
  <sheets>
    <sheet name="FÖRSÄTTSBLAD" sheetId="8" r:id="rId1"/>
    <sheet name="INSTRUKTIONER" sheetId="10" r:id="rId2"/>
    <sheet name="Anskaffning Inmatning" sheetId="1" r:id="rId3"/>
    <sheet name="Avskrivningar Inmatning" sheetId="7" r:id="rId4"/>
    <sheet name="Res o K-flöde Utf Inmatning" sheetId="2" r:id="rId5"/>
    <sheet name="Prognosförutsättning Inmatning" sheetId="6" r:id="rId6"/>
    <sheet name="Prognos" sheetId="4" r:id="rId7"/>
    <sheet name="Nyckeltal" sheetId="3" r:id="rId8"/>
  </sheets>
  <definedNames>
    <definedName name="TABELL" localSheetId="3">'Avskrivningar Inmatning'!$A$15:$L$32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4" l="1"/>
  <c r="F32" i="4"/>
  <c r="G32" i="4"/>
  <c r="H32" i="4"/>
  <c r="I32" i="4"/>
  <c r="J32" i="4"/>
  <c r="K32" i="4"/>
  <c r="L32" i="4"/>
  <c r="M32" i="4"/>
  <c r="N32" i="4"/>
  <c r="O32" i="4"/>
  <c r="P32" i="4"/>
  <c r="Q32" i="4"/>
  <c r="R32" i="4"/>
  <c r="D32" i="4"/>
  <c r="R9" i="6"/>
  <c r="R10" i="6" s="1"/>
  <c r="Q9" i="6"/>
  <c r="Q10" i="6" s="1"/>
  <c r="P9" i="6"/>
  <c r="P10" i="6" s="1"/>
  <c r="O9" i="6"/>
  <c r="O10" i="6" s="1"/>
  <c r="N9" i="6"/>
  <c r="N10" i="6" s="1"/>
  <c r="M9" i="6"/>
  <c r="M10" i="6" s="1"/>
  <c r="L9" i="6"/>
  <c r="L10" i="6" s="1"/>
  <c r="K9" i="6"/>
  <c r="K10" i="6" s="1"/>
  <c r="J9" i="6"/>
  <c r="J10" i="6" s="1"/>
  <c r="I9" i="6"/>
  <c r="I10" i="6" s="1"/>
  <c r="H9" i="6"/>
  <c r="H10" i="6" s="1"/>
  <c r="G9" i="6"/>
  <c r="G10" i="6" s="1"/>
  <c r="F9" i="6"/>
  <c r="F10" i="6" s="1"/>
  <c r="E9" i="6"/>
  <c r="E10" i="6" s="1"/>
  <c r="D9" i="6"/>
  <c r="D10" i="6" s="1"/>
  <c r="E60" i="7" l="1"/>
  <c r="F60" i="7" s="1"/>
  <c r="G60" i="7" s="1"/>
  <c r="H60" i="7" s="1"/>
  <c r="I60" i="7" s="1"/>
  <c r="J60" i="7" s="1"/>
  <c r="K60" i="7" s="1"/>
  <c r="L60" i="7" s="1"/>
  <c r="M60" i="7" s="1"/>
  <c r="B59" i="2"/>
  <c r="R96" i="6"/>
  <c r="Q96" i="6"/>
  <c r="P96" i="6"/>
  <c r="O96" i="6"/>
  <c r="N96" i="6"/>
  <c r="M96" i="6"/>
  <c r="L96" i="6"/>
  <c r="K96" i="6"/>
  <c r="J96" i="6"/>
  <c r="I96" i="6"/>
  <c r="H96" i="6"/>
  <c r="G96" i="6"/>
  <c r="F96" i="6"/>
  <c r="E96" i="6"/>
  <c r="D96" i="6"/>
  <c r="C96" i="6"/>
  <c r="B56" i="2"/>
  <c r="C34" i="4"/>
  <c r="I17" i="1"/>
  <c r="B58" i="2" l="1"/>
  <c r="E58" i="2"/>
  <c r="B61" i="2"/>
  <c r="C23" i="6" s="1"/>
  <c r="E72" i="2" l="1"/>
  <c r="F72" i="2" s="1"/>
  <c r="E78" i="2"/>
  <c r="F78" i="2" s="1"/>
  <c r="E57" i="2"/>
  <c r="F57" i="2" s="1"/>
  <c r="D46" i="3"/>
  <c r="C46" i="3"/>
  <c r="D45" i="3"/>
  <c r="E45" i="3" s="1"/>
  <c r="D44" i="3"/>
  <c r="C44" i="3"/>
  <c r="F30" i="1"/>
  <c r="E30" i="1"/>
  <c r="D14" i="3" s="1"/>
  <c r="G29" i="1"/>
  <c r="G28" i="1"/>
  <c r="G27" i="1"/>
  <c r="D3" i="7"/>
  <c r="C3" i="7"/>
  <c r="G36" i="7" s="1"/>
  <c r="E35" i="1"/>
  <c r="D37" i="1" s="1"/>
  <c r="E41" i="7" l="1"/>
  <c r="G41" i="7" s="1"/>
  <c r="E45" i="7"/>
  <c r="G45" i="7" s="1"/>
  <c r="E49" i="7"/>
  <c r="G49" i="7" s="1"/>
  <c r="E53" i="7"/>
  <c r="G53" i="7" s="1"/>
  <c r="E42" i="7"/>
  <c r="G42" i="7" s="1"/>
  <c r="E46" i="7"/>
  <c r="G46" i="7" s="1"/>
  <c r="E50" i="7"/>
  <c r="G50" i="7" s="1"/>
  <c r="E54" i="7"/>
  <c r="G54" i="7" s="1"/>
  <c r="E43" i="7"/>
  <c r="G43" i="7" s="1"/>
  <c r="E47" i="7"/>
  <c r="G47" i="7" s="1"/>
  <c r="E51" i="7"/>
  <c r="G51" i="7" s="1"/>
  <c r="E55" i="7"/>
  <c r="G55" i="7" s="1"/>
  <c r="E44" i="7"/>
  <c r="G44" i="7" s="1"/>
  <c r="E48" i="7"/>
  <c r="G48" i="7" s="1"/>
  <c r="E52" i="7"/>
  <c r="G52" i="7" s="1"/>
  <c r="E40" i="7"/>
  <c r="G40" i="7" s="1"/>
  <c r="E46" i="3"/>
  <c r="G30" i="1"/>
  <c r="D19" i="7"/>
  <c r="D23" i="7"/>
  <c r="D27" i="7"/>
  <c r="D20" i="7"/>
  <c r="D24" i="7"/>
  <c r="D28" i="7"/>
  <c r="D17" i="7"/>
  <c r="D21" i="7"/>
  <c r="D25" i="7"/>
  <c r="D29" i="7"/>
  <c r="D18" i="7"/>
  <c r="D22" i="7"/>
  <c r="D26" i="7"/>
  <c r="D16" i="7"/>
  <c r="D15" i="3"/>
  <c r="E44" i="3"/>
  <c r="D47" i="3"/>
  <c r="C47" i="3"/>
  <c r="D36" i="1"/>
  <c r="E47" i="3" l="1"/>
  <c r="K62" i="7"/>
  <c r="G22" i="7"/>
  <c r="G16" i="7"/>
  <c r="E62" i="7"/>
  <c r="L62" i="7"/>
  <c r="G23" i="7"/>
  <c r="J62" i="7"/>
  <c r="G21" i="7"/>
  <c r="G20" i="7"/>
  <c r="I62" i="7"/>
  <c r="R62" i="7"/>
  <c r="G29" i="7"/>
  <c r="G28" i="7"/>
  <c r="Q62" i="7"/>
  <c r="O62" i="7"/>
  <c r="G26" i="7"/>
  <c r="N62" i="7"/>
  <c r="G25" i="7"/>
  <c r="G24" i="7"/>
  <c r="M62" i="7"/>
  <c r="H62" i="7"/>
  <c r="G19" i="7"/>
  <c r="G62" i="7"/>
  <c r="G18" i="7"/>
  <c r="F62" i="7"/>
  <c r="G17" i="7"/>
  <c r="P62" i="7"/>
  <c r="G27" i="7"/>
  <c r="C56" i="7"/>
  <c r="T62" i="7" s="1"/>
  <c r="T267" i="7"/>
  <c r="U275" i="7"/>
  <c r="U276" i="7"/>
  <c r="U277" i="7"/>
  <c r="U278" i="7"/>
  <c r="U279" i="7"/>
  <c r="U280" i="7"/>
  <c r="U281" i="7"/>
  <c r="U282" i="7"/>
  <c r="U283" i="7"/>
  <c r="U284" i="7"/>
  <c r="U285" i="7"/>
  <c r="U286" i="7"/>
  <c r="U287" i="7"/>
  <c r="U288" i="7"/>
  <c r="U289" i="7"/>
  <c r="U290" i="7"/>
  <c r="U291" i="7"/>
  <c r="U292" i="7"/>
  <c r="U293" i="7"/>
  <c r="U294" i="7"/>
  <c r="U295" i="7"/>
  <c r="U296" i="7"/>
  <c r="U297" i="7"/>
  <c r="U298" i="7"/>
  <c r="U299" i="7"/>
  <c r="U300" i="7"/>
  <c r="U301" i="7"/>
  <c r="U302" i="7"/>
  <c r="U303" i="7"/>
  <c r="U304" i="7"/>
  <c r="U305" i="7"/>
  <c r="U306" i="7"/>
  <c r="U307" i="7"/>
  <c r="U308" i="7"/>
  <c r="U309" i="7"/>
  <c r="U310" i="7"/>
  <c r="U311" i="7"/>
  <c r="U312" i="7"/>
  <c r="U313" i="7"/>
  <c r="U314" i="7"/>
  <c r="U315" i="7"/>
  <c r="U316" i="7"/>
  <c r="U317" i="7"/>
  <c r="U318" i="7"/>
  <c r="U319" i="7"/>
  <c r="U320" i="7"/>
  <c r="U321" i="7"/>
  <c r="U322" i="7"/>
  <c r="U323" i="7"/>
  <c r="U324" i="7"/>
  <c r="U325" i="7"/>
  <c r="U326" i="7"/>
  <c r="U327" i="7"/>
  <c r="U328" i="7"/>
  <c r="U329" i="7"/>
  <c r="U330" i="7"/>
  <c r="U331" i="7"/>
  <c r="U332" i="7"/>
  <c r="U333" i="7"/>
  <c r="U334" i="7"/>
  <c r="U335" i="7"/>
  <c r="U336" i="7"/>
  <c r="U337" i="7"/>
  <c r="U338" i="7"/>
  <c r="U339" i="7"/>
  <c r="U340" i="7"/>
  <c r="U341" i="7"/>
  <c r="U342" i="7"/>
  <c r="U343" i="7"/>
  <c r="U344" i="7"/>
  <c r="U345" i="7"/>
  <c r="U346" i="7"/>
  <c r="U347" i="7"/>
  <c r="U348" i="7"/>
  <c r="U349" i="7"/>
  <c r="U350" i="7"/>
  <c r="U351" i="7"/>
  <c r="U352" i="7"/>
  <c r="U353" i="7"/>
  <c r="U354" i="7"/>
  <c r="U355" i="7"/>
  <c r="U356" i="7"/>
  <c r="U357" i="7"/>
  <c r="U358" i="7"/>
  <c r="U359" i="7"/>
  <c r="U360" i="7"/>
  <c r="U361" i="7"/>
  <c r="U362" i="7"/>
  <c r="U363" i="7"/>
  <c r="U364" i="7"/>
  <c r="U365" i="7"/>
  <c r="U366" i="7"/>
  <c r="U367" i="7"/>
  <c r="U368" i="7"/>
  <c r="U369" i="7"/>
  <c r="U370" i="7"/>
  <c r="U371" i="7"/>
  <c r="U372" i="7"/>
  <c r="U373" i="7"/>
  <c r="U374" i="7"/>
  <c r="U375" i="7"/>
  <c r="U376" i="7"/>
  <c r="U377" i="7"/>
  <c r="U378" i="7"/>
  <c r="U379" i="7"/>
  <c r="U380" i="7"/>
  <c r="U381" i="7"/>
  <c r="U382" i="7"/>
  <c r="U383" i="7"/>
  <c r="U384" i="7"/>
  <c r="U385" i="7"/>
  <c r="U386" i="7"/>
  <c r="U387" i="7"/>
  <c r="U388" i="7"/>
  <c r="U389" i="7"/>
  <c r="U390" i="7"/>
  <c r="U391" i="7"/>
  <c r="U392" i="7"/>
  <c r="U393" i="7"/>
  <c r="U394" i="7"/>
  <c r="U395" i="7"/>
  <c r="U396" i="7"/>
  <c r="U397" i="7"/>
  <c r="U398" i="7"/>
  <c r="U399" i="7"/>
  <c r="U400" i="7"/>
  <c r="U401" i="7"/>
  <c r="U402" i="7"/>
  <c r="U403" i="7"/>
  <c r="U404" i="7"/>
  <c r="U405" i="7"/>
  <c r="U406" i="7"/>
  <c r="U407" i="7"/>
  <c r="U408" i="7"/>
  <c r="U409" i="7"/>
  <c r="U410" i="7"/>
  <c r="U411" i="7"/>
  <c r="U412" i="7"/>
  <c r="U413" i="7"/>
  <c r="U414" i="7"/>
  <c r="U415" i="7"/>
  <c r="U416" i="7"/>
  <c r="U417" i="7"/>
  <c r="U418" i="7"/>
  <c r="U419" i="7"/>
  <c r="U420" i="7"/>
  <c r="U421" i="7"/>
  <c r="U422" i="7"/>
  <c r="U423" i="7"/>
  <c r="U424" i="7"/>
  <c r="U425" i="7"/>
  <c r="U426" i="7"/>
  <c r="U427" i="7"/>
  <c r="U428" i="7"/>
  <c r="U429" i="7"/>
  <c r="U430" i="7"/>
  <c r="U431" i="7"/>
  <c r="U432" i="7"/>
  <c r="U433" i="7"/>
  <c r="U434" i="7"/>
  <c r="U435" i="7"/>
  <c r="U436" i="7"/>
  <c r="U437" i="7"/>
  <c r="U438" i="7"/>
  <c r="U439" i="7"/>
  <c r="U440" i="7"/>
  <c r="U441" i="7"/>
  <c r="U442" i="7"/>
  <c r="U443" i="7"/>
  <c r="U444" i="7"/>
  <c r="U445" i="7"/>
  <c r="U446" i="7"/>
  <c r="U447" i="7"/>
  <c r="U448" i="7"/>
  <c r="U449" i="7"/>
  <c r="U450" i="7"/>
  <c r="U451" i="7"/>
  <c r="U452" i="7"/>
  <c r="U453" i="7"/>
  <c r="U454" i="7"/>
  <c r="U455" i="7"/>
  <c r="U456" i="7"/>
  <c r="U457" i="7"/>
  <c r="U458" i="7"/>
  <c r="U459" i="7"/>
  <c r="U460" i="7"/>
  <c r="U461" i="7"/>
  <c r="U462" i="7"/>
  <c r="U463" i="7"/>
  <c r="U464" i="7"/>
  <c r="U465" i="7"/>
  <c r="U466" i="7"/>
  <c r="U467" i="7"/>
  <c r="U468" i="7"/>
  <c r="U469" i="7"/>
  <c r="U470" i="7"/>
  <c r="U471" i="7"/>
  <c r="U472" i="7"/>
  <c r="U473" i="7"/>
  <c r="T275" i="7"/>
  <c r="T276" i="7"/>
  <c r="T277" i="7"/>
  <c r="T278" i="7"/>
  <c r="T279" i="7"/>
  <c r="T280" i="7"/>
  <c r="T281" i="7"/>
  <c r="T282" i="7"/>
  <c r="T283" i="7"/>
  <c r="T284" i="7"/>
  <c r="T285" i="7"/>
  <c r="T286" i="7"/>
  <c r="T287" i="7"/>
  <c r="T288" i="7"/>
  <c r="T289" i="7"/>
  <c r="T290" i="7"/>
  <c r="T291" i="7"/>
  <c r="T292" i="7"/>
  <c r="T293" i="7"/>
  <c r="T294" i="7"/>
  <c r="T295" i="7"/>
  <c r="T296" i="7"/>
  <c r="T297" i="7"/>
  <c r="T298" i="7"/>
  <c r="T299" i="7"/>
  <c r="T300" i="7"/>
  <c r="T301" i="7"/>
  <c r="T302" i="7"/>
  <c r="T303" i="7"/>
  <c r="T304" i="7"/>
  <c r="T305" i="7"/>
  <c r="T306" i="7"/>
  <c r="T307" i="7"/>
  <c r="T308" i="7"/>
  <c r="T309" i="7"/>
  <c r="T310" i="7"/>
  <c r="T311" i="7"/>
  <c r="T312" i="7"/>
  <c r="T313" i="7"/>
  <c r="T314" i="7"/>
  <c r="T315" i="7"/>
  <c r="T316" i="7"/>
  <c r="T317" i="7"/>
  <c r="T318" i="7"/>
  <c r="T319" i="7"/>
  <c r="T320" i="7"/>
  <c r="T321" i="7"/>
  <c r="T322" i="7"/>
  <c r="T323" i="7"/>
  <c r="T324" i="7"/>
  <c r="T325" i="7"/>
  <c r="T326" i="7"/>
  <c r="T327" i="7"/>
  <c r="T328" i="7"/>
  <c r="T329" i="7"/>
  <c r="T330" i="7"/>
  <c r="T331" i="7"/>
  <c r="T332" i="7"/>
  <c r="T333" i="7"/>
  <c r="T334" i="7"/>
  <c r="T335" i="7"/>
  <c r="T336" i="7"/>
  <c r="T337" i="7"/>
  <c r="T338" i="7"/>
  <c r="T339" i="7"/>
  <c r="T340" i="7"/>
  <c r="T341" i="7"/>
  <c r="T342" i="7"/>
  <c r="T343" i="7"/>
  <c r="T344" i="7"/>
  <c r="T345" i="7"/>
  <c r="T346" i="7"/>
  <c r="T347" i="7"/>
  <c r="T348" i="7"/>
  <c r="T349" i="7"/>
  <c r="T350" i="7"/>
  <c r="T351" i="7"/>
  <c r="T352" i="7"/>
  <c r="T353" i="7"/>
  <c r="T354" i="7"/>
  <c r="T355" i="7"/>
  <c r="T356" i="7"/>
  <c r="T357" i="7"/>
  <c r="T358" i="7"/>
  <c r="T359" i="7"/>
  <c r="T360" i="7"/>
  <c r="T361" i="7"/>
  <c r="T362" i="7"/>
  <c r="T363" i="7"/>
  <c r="T364" i="7"/>
  <c r="T365" i="7"/>
  <c r="T366" i="7"/>
  <c r="T367" i="7"/>
  <c r="T368" i="7"/>
  <c r="T369" i="7"/>
  <c r="T370" i="7"/>
  <c r="T371" i="7"/>
  <c r="T372" i="7"/>
  <c r="T373" i="7"/>
  <c r="T374" i="7"/>
  <c r="T375" i="7"/>
  <c r="T376" i="7"/>
  <c r="T377" i="7"/>
  <c r="T378" i="7"/>
  <c r="T379" i="7"/>
  <c r="T380" i="7"/>
  <c r="T381" i="7"/>
  <c r="T382" i="7"/>
  <c r="T383" i="7"/>
  <c r="T384" i="7"/>
  <c r="T385" i="7"/>
  <c r="T386" i="7"/>
  <c r="T387" i="7"/>
  <c r="T388" i="7"/>
  <c r="T389" i="7"/>
  <c r="T390" i="7"/>
  <c r="T391" i="7"/>
  <c r="T392" i="7"/>
  <c r="T393" i="7"/>
  <c r="T394" i="7"/>
  <c r="T395" i="7"/>
  <c r="T396" i="7"/>
  <c r="T397" i="7"/>
  <c r="T398" i="7"/>
  <c r="T399" i="7"/>
  <c r="T400" i="7"/>
  <c r="T401" i="7"/>
  <c r="T402" i="7"/>
  <c r="T403" i="7"/>
  <c r="T404" i="7"/>
  <c r="T405" i="7"/>
  <c r="T406" i="7"/>
  <c r="T407" i="7"/>
  <c r="T408" i="7"/>
  <c r="T409" i="7"/>
  <c r="T410" i="7"/>
  <c r="T411" i="7"/>
  <c r="T412" i="7"/>
  <c r="T413" i="7"/>
  <c r="T414" i="7"/>
  <c r="T415" i="7"/>
  <c r="T416" i="7"/>
  <c r="T417" i="7"/>
  <c r="T418" i="7"/>
  <c r="T419" i="7"/>
  <c r="T420" i="7"/>
  <c r="T421" i="7"/>
  <c r="T422" i="7"/>
  <c r="T423" i="7"/>
  <c r="T424" i="7"/>
  <c r="T425" i="7"/>
  <c r="T426" i="7"/>
  <c r="T427" i="7"/>
  <c r="T428" i="7"/>
  <c r="T429" i="7"/>
  <c r="T430" i="7"/>
  <c r="T431" i="7"/>
  <c r="T432" i="7"/>
  <c r="T433" i="7"/>
  <c r="T434" i="7"/>
  <c r="T435" i="7"/>
  <c r="T436" i="7"/>
  <c r="T437" i="7"/>
  <c r="T438" i="7"/>
  <c r="T439" i="7"/>
  <c r="T440" i="7"/>
  <c r="T441" i="7"/>
  <c r="T442" i="7"/>
  <c r="T443" i="7"/>
  <c r="T444" i="7"/>
  <c r="T445" i="7"/>
  <c r="T446" i="7"/>
  <c r="T447" i="7"/>
  <c r="T448" i="7"/>
  <c r="T449" i="7"/>
  <c r="T450" i="7"/>
  <c r="T451" i="7"/>
  <c r="T452" i="7"/>
  <c r="T453" i="7"/>
  <c r="T454" i="7"/>
  <c r="T455" i="7"/>
  <c r="T456" i="7"/>
  <c r="T457" i="7"/>
  <c r="T458" i="7"/>
  <c r="T459" i="7"/>
  <c r="T460" i="7"/>
  <c r="T461" i="7"/>
  <c r="T462" i="7"/>
  <c r="T463" i="7"/>
  <c r="T464" i="7"/>
  <c r="T465" i="7"/>
  <c r="T466" i="7"/>
  <c r="T467" i="7"/>
  <c r="T468" i="7"/>
  <c r="T469" i="7"/>
  <c r="T470" i="7"/>
  <c r="T471" i="7"/>
  <c r="T472" i="7"/>
  <c r="T473" i="7"/>
  <c r="U274" i="7"/>
  <c r="T274" i="7"/>
  <c r="D56" i="7"/>
  <c r="A41" i="7"/>
  <c r="B68" i="7"/>
  <c r="B69" i="7" s="1"/>
  <c r="B70" i="7" s="1"/>
  <c r="B40" i="7"/>
  <c r="H40" i="7" s="1"/>
  <c r="H23" i="7"/>
  <c r="F15" i="7"/>
  <c r="H15" i="7" s="1"/>
  <c r="H16" i="7"/>
  <c r="H17" i="7"/>
  <c r="H18" i="7"/>
  <c r="H19" i="7"/>
  <c r="H20" i="7"/>
  <c r="H21" i="7"/>
  <c r="H22" i="7"/>
  <c r="H24" i="7"/>
  <c r="H25" i="7"/>
  <c r="H26" i="7"/>
  <c r="H27" i="7"/>
  <c r="H28" i="7"/>
  <c r="H29" i="7"/>
  <c r="A67" i="7"/>
  <c r="F31" i="7"/>
  <c r="D284" i="7" l="1"/>
  <c r="D274" i="7"/>
  <c r="D280" i="7"/>
  <c r="D324" i="7"/>
  <c r="B41" i="7"/>
  <c r="D443" i="7"/>
  <c r="E56" i="7"/>
  <c r="E57" i="7" s="1"/>
  <c r="A68" i="7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D421" i="7" l="1"/>
  <c r="D359" i="7"/>
  <c r="D466" i="7"/>
  <c r="D279" i="7"/>
  <c r="D411" i="7"/>
  <c r="D418" i="7"/>
  <c r="D374" i="7"/>
  <c r="D294" i="7"/>
  <c r="D345" i="7"/>
  <c r="D427" i="7"/>
  <c r="D395" i="7"/>
  <c r="D343" i="7"/>
  <c r="D358" i="7"/>
  <c r="D329" i="7"/>
  <c r="D428" i="7"/>
  <c r="D437" i="7"/>
  <c r="D295" i="7"/>
  <c r="D310" i="7"/>
  <c r="D281" i="7"/>
  <c r="D392" i="7"/>
  <c r="D460" i="7"/>
  <c r="D383" i="7"/>
  <c r="D409" i="7"/>
  <c r="D450" i="7"/>
  <c r="D469" i="7"/>
  <c r="D401" i="7"/>
  <c r="D327" i="7"/>
  <c r="D406" i="7"/>
  <c r="D342" i="7"/>
  <c r="D278" i="7"/>
  <c r="D313" i="7"/>
  <c r="D376" i="7"/>
  <c r="D444" i="7"/>
  <c r="D459" i="7"/>
  <c r="D381" i="7"/>
  <c r="D434" i="7"/>
  <c r="D453" i="7"/>
  <c r="D375" i="7"/>
  <c r="D311" i="7"/>
  <c r="D390" i="7"/>
  <c r="D326" i="7"/>
  <c r="D361" i="7"/>
  <c r="D297" i="7"/>
  <c r="D356" i="7"/>
  <c r="D472" i="7"/>
  <c r="D456" i="7"/>
  <c r="D440" i="7"/>
  <c r="D424" i="7"/>
  <c r="D405" i="7"/>
  <c r="D471" i="7"/>
  <c r="D455" i="7"/>
  <c r="D439" i="7"/>
  <c r="D423" i="7"/>
  <c r="D404" i="7"/>
  <c r="D462" i="7"/>
  <c r="D446" i="7"/>
  <c r="D430" i="7"/>
  <c r="D413" i="7"/>
  <c r="D387" i="7"/>
  <c r="D465" i="7"/>
  <c r="D449" i="7"/>
  <c r="D433" i="7"/>
  <c r="D417" i="7"/>
  <c r="D393" i="7"/>
  <c r="D371" i="7"/>
  <c r="D355" i="7"/>
  <c r="D339" i="7"/>
  <c r="D323" i="7"/>
  <c r="D307" i="7"/>
  <c r="D291" i="7"/>
  <c r="D275" i="7"/>
  <c r="D402" i="7"/>
  <c r="D386" i="7"/>
  <c r="D370" i="7"/>
  <c r="D354" i="7"/>
  <c r="D338" i="7"/>
  <c r="D322" i="7"/>
  <c r="D306" i="7"/>
  <c r="D290" i="7"/>
  <c r="D373" i="7"/>
  <c r="D357" i="7"/>
  <c r="D341" i="7"/>
  <c r="D325" i="7"/>
  <c r="D309" i="7"/>
  <c r="D293" i="7"/>
  <c r="D277" i="7"/>
  <c r="D388" i="7"/>
  <c r="D372" i="7"/>
  <c r="D344" i="7"/>
  <c r="D308" i="7"/>
  <c r="D468" i="7"/>
  <c r="D452" i="7"/>
  <c r="D436" i="7"/>
  <c r="D420" i="7"/>
  <c r="D399" i="7"/>
  <c r="D467" i="7"/>
  <c r="D451" i="7"/>
  <c r="D435" i="7"/>
  <c r="D419" i="7"/>
  <c r="D397" i="7"/>
  <c r="D458" i="7"/>
  <c r="D442" i="7"/>
  <c r="D426" i="7"/>
  <c r="D408" i="7"/>
  <c r="D379" i="7"/>
  <c r="D461" i="7"/>
  <c r="D445" i="7"/>
  <c r="D429" i="7"/>
  <c r="D412" i="7"/>
  <c r="D385" i="7"/>
  <c r="D367" i="7"/>
  <c r="D351" i="7"/>
  <c r="D335" i="7"/>
  <c r="D319" i="7"/>
  <c r="D303" i="7"/>
  <c r="D287" i="7"/>
  <c r="D414" i="7"/>
  <c r="D398" i="7"/>
  <c r="D382" i="7"/>
  <c r="D366" i="7"/>
  <c r="D350" i="7"/>
  <c r="D334" i="7"/>
  <c r="D318" i="7"/>
  <c r="D302" i="7"/>
  <c r="D286" i="7"/>
  <c r="D369" i="7"/>
  <c r="D353" i="7"/>
  <c r="D337" i="7"/>
  <c r="D321" i="7"/>
  <c r="D305" i="7"/>
  <c r="D289" i="7"/>
  <c r="D400" i="7"/>
  <c r="D384" i="7"/>
  <c r="D364" i="7"/>
  <c r="D340" i="7"/>
  <c r="D304" i="7"/>
  <c r="D464" i="7"/>
  <c r="D448" i="7"/>
  <c r="D432" i="7"/>
  <c r="D416" i="7"/>
  <c r="D391" i="7"/>
  <c r="D463" i="7"/>
  <c r="D447" i="7"/>
  <c r="D431" i="7"/>
  <c r="D415" i="7"/>
  <c r="D389" i="7"/>
  <c r="D470" i="7"/>
  <c r="D454" i="7"/>
  <c r="D438" i="7"/>
  <c r="D422" i="7"/>
  <c r="D403" i="7"/>
  <c r="D473" i="7"/>
  <c r="D457" i="7"/>
  <c r="D441" i="7"/>
  <c r="D425" i="7"/>
  <c r="D407" i="7"/>
  <c r="D377" i="7"/>
  <c r="D363" i="7"/>
  <c r="D347" i="7"/>
  <c r="D331" i="7"/>
  <c r="D315" i="7"/>
  <c r="D299" i="7"/>
  <c r="D283" i="7"/>
  <c r="D410" i="7"/>
  <c r="D394" i="7"/>
  <c r="D378" i="7"/>
  <c r="D362" i="7"/>
  <c r="D346" i="7"/>
  <c r="D330" i="7"/>
  <c r="D314" i="7"/>
  <c r="D298" i="7"/>
  <c r="D282" i="7"/>
  <c r="D365" i="7"/>
  <c r="D349" i="7"/>
  <c r="D333" i="7"/>
  <c r="D317" i="7"/>
  <c r="D301" i="7"/>
  <c r="D285" i="7"/>
  <c r="D396" i="7"/>
  <c r="D380" i="7"/>
  <c r="D360" i="7"/>
  <c r="D328" i="7"/>
  <c r="D288" i="7"/>
  <c r="D348" i="7"/>
  <c r="D332" i="7"/>
  <c r="D316" i="7"/>
  <c r="D292" i="7"/>
  <c r="D368" i="7"/>
  <c r="D352" i="7"/>
  <c r="D336" i="7"/>
  <c r="D320" i="7"/>
  <c r="D300" i="7"/>
  <c r="D276" i="7"/>
  <c r="D312" i="7"/>
  <c r="D296" i="7"/>
  <c r="A84" i="7"/>
  <c r="A85" i="7" s="1"/>
  <c r="B71" i="7"/>
  <c r="A86" i="7" l="1"/>
  <c r="B72" i="7"/>
  <c r="A87" i="7" l="1"/>
  <c r="B73" i="7"/>
  <c r="A88" i="7" l="1"/>
  <c r="B74" i="7"/>
  <c r="A89" i="7" l="1"/>
  <c r="B75" i="7"/>
  <c r="A90" i="7" l="1"/>
  <c r="B76" i="7"/>
  <c r="A91" i="7" l="1"/>
  <c r="B77" i="7"/>
  <c r="A92" i="7" l="1"/>
  <c r="B78" i="7"/>
  <c r="A93" i="7" l="1"/>
  <c r="B79" i="7"/>
  <c r="A94" i="7" l="1"/>
  <c r="B80" i="7"/>
  <c r="A95" i="7" l="1"/>
  <c r="B81" i="7"/>
  <c r="A96" i="7" l="1"/>
  <c r="B82" i="7"/>
  <c r="A97" i="7" l="1"/>
  <c r="B83" i="7"/>
  <c r="B84" i="7" s="1"/>
  <c r="B85" i="7" s="1"/>
  <c r="B86" i="7" s="1"/>
  <c r="B87" i="7" s="1"/>
  <c r="B88" i="7" s="1"/>
  <c r="B89" i="7" s="1"/>
  <c r="B90" i="7" s="1"/>
  <c r="B91" i="7" s="1"/>
  <c r="B92" i="7" s="1"/>
  <c r="B93" i="7" s="1"/>
  <c r="B94" i="7" s="1"/>
  <c r="B95" i="7" s="1"/>
  <c r="B96" i="7" s="1"/>
  <c r="B97" i="7" s="1"/>
  <c r="B98" i="7" s="1"/>
  <c r="B99" i="7" s="1"/>
  <c r="B100" i="7" s="1"/>
  <c r="B101" i="7" s="1"/>
  <c r="B102" i="7" s="1"/>
  <c r="B103" i="7" s="1"/>
  <c r="B104" i="7" s="1"/>
  <c r="B105" i="7" s="1"/>
  <c r="B106" i="7" s="1"/>
  <c r="B107" i="7" s="1"/>
  <c r="B108" i="7" s="1"/>
  <c r="B109" i="7" s="1"/>
  <c r="B110" i="7" s="1"/>
  <c r="B111" i="7" s="1"/>
  <c r="B112" i="7" s="1"/>
  <c r="B113" i="7" s="1"/>
  <c r="B114" i="7" s="1"/>
  <c r="B115" i="7" s="1"/>
  <c r="B116" i="7" s="1"/>
  <c r="B117" i="7" s="1"/>
  <c r="B118" i="7" s="1"/>
  <c r="B119" i="7" s="1"/>
  <c r="B120" i="7" s="1"/>
  <c r="B121" i="7" s="1"/>
  <c r="B122" i="7" s="1"/>
  <c r="B123" i="7" s="1"/>
  <c r="B124" i="7" s="1"/>
  <c r="B125" i="7" s="1"/>
  <c r="B126" i="7" s="1"/>
  <c r="B127" i="7" s="1"/>
  <c r="B128" i="7" s="1"/>
  <c r="B129" i="7" s="1"/>
  <c r="B130" i="7" s="1"/>
  <c r="B131" i="7" s="1"/>
  <c r="B132" i="7" s="1"/>
  <c r="B133" i="7" s="1"/>
  <c r="B134" i="7" s="1"/>
  <c r="B135" i="7" s="1"/>
  <c r="B136" i="7" s="1"/>
  <c r="B137" i="7" s="1"/>
  <c r="B138" i="7" s="1"/>
  <c r="B139" i="7" s="1"/>
  <c r="B140" i="7" s="1"/>
  <c r="B141" i="7" s="1"/>
  <c r="B142" i="7" s="1"/>
  <c r="B143" i="7" s="1"/>
  <c r="B144" i="7" s="1"/>
  <c r="B145" i="7" s="1"/>
  <c r="B146" i="7" s="1"/>
  <c r="B147" i="7" s="1"/>
  <c r="B148" i="7" s="1"/>
  <c r="B149" i="7" s="1"/>
  <c r="B150" i="7" s="1"/>
  <c r="B151" i="7" s="1"/>
  <c r="B152" i="7" s="1"/>
  <c r="B153" i="7" s="1"/>
  <c r="B154" i="7" s="1"/>
  <c r="B155" i="7" s="1"/>
  <c r="B156" i="7" s="1"/>
  <c r="B157" i="7" s="1"/>
  <c r="B158" i="7" s="1"/>
  <c r="B159" i="7" s="1"/>
  <c r="B160" i="7" s="1"/>
  <c r="B161" i="7" s="1"/>
  <c r="B162" i="7" s="1"/>
  <c r="B163" i="7" s="1"/>
  <c r="B164" i="7" s="1"/>
  <c r="B165" i="7" s="1"/>
  <c r="B166" i="7" s="1"/>
  <c r="B167" i="7" s="1"/>
  <c r="B168" i="7" s="1"/>
  <c r="B169" i="7" s="1"/>
  <c r="B170" i="7" s="1"/>
  <c r="B171" i="7" s="1"/>
  <c r="B172" i="7" s="1"/>
  <c r="B173" i="7" s="1"/>
  <c r="B174" i="7" s="1"/>
  <c r="B175" i="7" s="1"/>
  <c r="B176" i="7" s="1"/>
  <c r="B177" i="7" s="1"/>
  <c r="B178" i="7" s="1"/>
  <c r="B179" i="7" s="1"/>
  <c r="B180" i="7" s="1"/>
  <c r="B181" i="7" s="1"/>
  <c r="B182" i="7" s="1"/>
  <c r="B183" i="7" s="1"/>
  <c r="B184" i="7" s="1"/>
  <c r="B185" i="7" s="1"/>
  <c r="B186" i="7" s="1"/>
  <c r="B187" i="7" s="1"/>
  <c r="B188" i="7" s="1"/>
  <c r="B189" i="7" s="1"/>
  <c r="B190" i="7" s="1"/>
  <c r="B191" i="7" s="1"/>
  <c r="B192" i="7" s="1"/>
  <c r="B193" i="7" s="1"/>
  <c r="B194" i="7" s="1"/>
  <c r="B195" i="7" s="1"/>
  <c r="B196" i="7" s="1"/>
  <c r="B197" i="7" s="1"/>
  <c r="B198" i="7" s="1"/>
  <c r="B199" i="7" s="1"/>
  <c r="B200" i="7" s="1"/>
  <c r="B201" i="7" s="1"/>
  <c r="B202" i="7" s="1"/>
  <c r="B203" i="7" s="1"/>
  <c r="B204" i="7" s="1"/>
  <c r="B205" i="7" s="1"/>
  <c r="B206" i="7" s="1"/>
  <c r="B207" i="7" s="1"/>
  <c r="B208" i="7" s="1"/>
  <c r="B209" i="7" s="1"/>
  <c r="B210" i="7" s="1"/>
  <c r="B211" i="7" s="1"/>
  <c r="B212" i="7" s="1"/>
  <c r="B213" i="7" s="1"/>
  <c r="B214" i="7" s="1"/>
  <c r="B215" i="7" s="1"/>
  <c r="B216" i="7" s="1"/>
  <c r="B217" i="7" s="1"/>
  <c r="B218" i="7" s="1"/>
  <c r="B219" i="7" s="1"/>
  <c r="B220" i="7" s="1"/>
  <c r="B221" i="7" s="1"/>
  <c r="B222" i="7" s="1"/>
  <c r="B223" i="7" s="1"/>
  <c r="B224" i="7" s="1"/>
  <c r="B225" i="7" s="1"/>
  <c r="B226" i="7" s="1"/>
  <c r="B227" i="7" s="1"/>
  <c r="B228" i="7" s="1"/>
  <c r="B229" i="7" s="1"/>
  <c r="B230" i="7" s="1"/>
  <c r="B231" i="7" s="1"/>
  <c r="B232" i="7" s="1"/>
  <c r="B233" i="7" s="1"/>
  <c r="B234" i="7" s="1"/>
  <c r="B235" i="7" s="1"/>
  <c r="B236" i="7" s="1"/>
  <c r="B237" i="7" s="1"/>
  <c r="B238" i="7" s="1"/>
  <c r="B239" i="7" s="1"/>
  <c r="B240" i="7" s="1"/>
  <c r="B241" i="7" s="1"/>
  <c r="B242" i="7" s="1"/>
  <c r="B243" i="7" s="1"/>
  <c r="B244" i="7" s="1"/>
  <c r="B245" i="7" s="1"/>
  <c r="B246" i="7" s="1"/>
  <c r="B247" i="7" s="1"/>
  <c r="B248" i="7" s="1"/>
  <c r="B249" i="7" s="1"/>
  <c r="B250" i="7" s="1"/>
  <c r="B251" i="7" s="1"/>
  <c r="B252" i="7" s="1"/>
  <c r="B253" i="7" s="1"/>
  <c r="B254" i="7" s="1"/>
  <c r="B255" i="7" s="1"/>
  <c r="B256" i="7" s="1"/>
  <c r="B257" i="7" s="1"/>
  <c r="B258" i="7" s="1"/>
  <c r="B259" i="7" s="1"/>
  <c r="B260" i="7" s="1"/>
  <c r="B261" i="7" s="1"/>
  <c r="B262" i="7" s="1"/>
  <c r="B263" i="7" s="1"/>
  <c r="B264" i="7" s="1"/>
  <c r="B265" i="7" s="1"/>
  <c r="B266" i="7" s="1"/>
  <c r="B267" i="7" s="1"/>
  <c r="M82" i="7"/>
  <c r="A98" i="7" l="1"/>
  <c r="M83" i="7"/>
  <c r="A99" i="7" l="1"/>
  <c r="M84" i="7"/>
  <c r="A100" i="7" l="1"/>
  <c r="M85" i="7"/>
  <c r="A101" i="7" l="1"/>
  <c r="M86" i="7"/>
  <c r="A102" i="7" l="1"/>
  <c r="M87" i="7"/>
  <c r="A103" i="7" l="1"/>
  <c r="M88" i="7"/>
  <c r="A104" i="7" l="1"/>
  <c r="M89" i="7"/>
  <c r="A105" i="7" l="1"/>
  <c r="M90" i="7"/>
  <c r="A106" i="7" l="1"/>
  <c r="M91" i="7"/>
  <c r="A107" i="7" l="1"/>
  <c r="A108" i="7" l="1"/>
  <c r="M92" i="7"/>
  <c r="K92" i="7"/>
  <c r="J92" i="7"/>
  <c r="A109" i="7" l="1"/>
  <c r="K93" i="7"/>
  <c r="J93" i="7"/>
  <c r="M93" i="7"/>
  <c r="A110" i="7" l="1"/>
  <c r="M94" i="7"/>
  <c r="K94" i="7"/>
  <c r="J94" i="7"/>
  <c r="A111" i="7" l="1"/>
  <c r="K95" i="7"/>
  <c r="J95" i="7"/>
  <c r="M95" i="7"/>
  <c r="A112" i="7" l="1"/>
  <c r="M96" i="7"/>
  <c r="K96" i="7"/>
  <c r="J96" i="7"/>
  <c r="A113" i="7" l="1"/>
  <c r="K97" i="7"/>
  <c r="J97" i="7"/>
  <c r="M97" i="7"/>
  <c r="A114" i="7" l="1"/>
  <c r="M98" i="7"/>
  <c r="K98" i="7"/>
  <c r="J98" i="7"/>
  <c r="A115" i="7" l="1"/>
  <c r="M99" i="7"/>
  <c r="K99" i="7"/>
  <c r="J99" i="7"/>
  <c r="A116" i="7" l="1"/>
  <c r="K100" i="7"/>
  <c r="J100" i="7"/>
  <c r="M100" i="7"/>
  <c r="A117" i="7" l="1"/>
  <c r="K101" i="7"/>
  <c r="J101" i="7"/>
  <c r="M101" i="7"/>
  <c r="A118" i="7" l="1"/>
  <c r="M102" i="7"/>
  <c r="K102" i="7"/>
  <c r="J102" i="7"/>
  <c r="A119" i="7" l="1"/>
  <c r="M103" i="7"/>
  <c r="K103" i="7"/>
  <c r="J103" i="7"/>
  <c r="A120" i="7" l="1"/>
  <c r="M104" i="7"/>
  <c r="K104" i="7"/>
  <c r="J104" i="7"/>
  <c r="A121" i="7" l="1"/>
  <c r="K105" i="7"/>
  <c r="J105" i="7"/>
  <c r="M105" i="7"/>
  <c r="A122" i="7" l="1"/>
  <c r="M106" i="7"/>
  <c r="K106" i="7"/>
  <c r="J106" i="7"/>
  <c r="A123" i="7" l="1"/>
  <c r="I107" i="7"/>
  <c r="M107" i="7"/>
  <c r="K107" i="7"/>
  <c r="J107" i="7"/>
  <c r="F107" i="7"/>
  <c r="A124" i="7" l="1"/>
  <c r="M108" i="7"/>
  <c r="F108" i="7"/>
  <c r="I108" i="7"/>
  <c r="K108" i="7"/>
  <c r="J108" i="7"/>
  <c r="A125" i="7" l="1"/>
  <c r="K109" i="7"/>
  <c r="J109" i="7"/>
  <c r="I109" i="7"/>
  <c r="F109" i="7"/>
  <c r="M109" i="7"/>
  <c r="A126" i="7" l="1"/>
  <c r="M110" i="7"/>
  <c r="F110" i="7"/>
  <c r="I110" i="7"/>
  <c r="K110" i="7"/>
  <c r="J110" i="7"/>
  <c r="A127" i="7" l="1"/>
  <c r="I111" i="7"/>
  <c r="K111" i="7"/>
  <c r="J111" i="7"/>
  <c r="F111" i="7"/>
  <c r="M111" i="7"/>
  <c r="A128" i="7" l="1"/>
  <c r="M112" i="7"/>
  <c r="K112" i="7"/>
  <c r="J112" i="7"/>
  <c r="I112" i="7"/>
  <c r="F112" i="7"/>
  <c r="A129" i="7" l="1"/>
  <c r="K113" i="7"/>
  <c r="J113" i="7"/>
  <c r="M113" i="7"/>
  <c r="I113" i="7"/>
  <c r="F113" i="7"/>
  <c r="A130" i="7" l="1"/>
  <c r="M114" i="7"/>
  <c r="I114" i="7"/>
  <c r="F114" i="7"/>
  <c r="K114" i="7"/>
  <c r="J114" i="7"/>
  <c r="A131" i="7" l="1"/>
  <c r="I115" i="7"/>
  <c r="F115" i="7"/>
  <c r="M115" i="7"/>
  <c r="K115" i="7"/>
  <c r="J115" i="7"/>
  <c r="A132" i="7" l="1"/>
  <c r="K116" i="7"/>
  <c r="J116" i="7"/>
  <c r="I116" i="7"/>
  <c r="F116" i="7"/>
  <c r="M116" i="7"/>
  <c r="A133" i="7" l="1"/>
  <c r="P117" i="7"/>
  <c r="Q117" i="7"/>
  <c r="N117" i="7"/>
  <c r="K117" i="7"/>
  <c r="J117" i="7"/>
  <c r="G117" i="7"/>
  <c r="M117" i="7"/>
  <c r="I117" i="7"/>
  <c r="E117" i="7"/>
  <c r="F117" i="7"/>
  <c r="R117" i="7"/>
  <c r="O117" i="7"/>
  <c r="H117" i="7"/>
  <c r="A134" i="7" l="1"/>
  <c r="O118" i="7"/>
  <c r="P118" i="7"/>
  <c r="M118" i="7"/>
  <c r="H118" i="7"/>
  <c r="F118" i="7"/>
  <c r="Q118" i="7"/>
  <c r="N118" i="7"/>
  <c r="K118" i="7"/>
  <c r="J118" i="7"/>
  <c r="G118" i="7"/>
  <c r="I118" i="7"/>
  <c r="E118" i="7"/>
  <c r="R118" i="7"/>
  <c r="A135" i="7" l="1"/>
  <c r="R119" i="7"/>
  <c r="N119" i="7"/>
  <c r="O119" i="7"/>
  <c r="I119" i="7"/>
  <c r="P119" i="7"/>
  <c r="E119" i="7"/>
  <c r="M119" i="7"/>
  <c r="H119" i="7"/>
  <c r="F119" i="7"/>
  <c r="Q119" i="7"/>
  <c r="K119" i="7"/>
  <c r="J119" i="7"/>
  <c r="G119" i="7"/>
  <c r="A136" i="7" l="1"/>
  <c r="Q120" i="7"/>
  <c r="R120" i="7"/>
  <c r="N120" i="7"/>
  <c r="H120" i="7"/>
  <c r="I120" i="7"/>
  <c r="P120" i="7"/>
  <c r="E120" i="7"/>
  <c r="M120" i="7"/>
  <c r="F120" i="7"/>
  <c r="O120" i="7"/>
  <c r="K120" i="7"/>
  <c r="J120" i="7"/>
  <c r="G120" i="7"/>
  <c r="A137" i="7" l="1"/>
  <c r="P121" i="7"/>
  <c r="Q121" i="7"/>
  <c r="R121" i="7"/>
  <c r="K121" i="7"/>
  <c r="J121" i="7"/>
  <c r="G121" i="7"/>
  <c r="O121" i="7"/>
  <c r="I121" i="7"/>
  <c r="N121" i="7"/>
  <c r="H121" i="7"/>
  <c r="E121" i="7"/>
  <c r="M121" i="7"/>
  <c r="F121" i="7"/>
  <c r="A138" i="7" l="1"/>
  <c r="O122" i="7"/>
  <c r="P122" i="7"/>
  <c r="Q122" i="7"/>
  <c r="M122" i="7"/>
  <c r="R122" i="7"/>
  <c r="K122" i="7"/>
  <c r="J122" i="7"/>
  <c r="G122" i="7"/>
  <c r="F122" i="7"/>
  <c r="N122" i="7"/>
  <c r="H122" i="7"/>
  <c r="I122" i="7"/>
  <c r="E122" i="7"/>
  <c r="A139" i="7" l="1"/>
  <c r="R123" i="7"/>
  <c r="N123" i="7"/>
  <c r="O123" i="7"/>
  <c r="P123" i="7"/>
  <c r="I123" i="7"/>
  <c r="M123" i="7"/>
  <c r="H123" i="7"/>
  <c r="E123" i="7"/>
  <c r="K123" i="7"/>
  <c r="J123" i="7"/>
  <c r="G123" i="7"/>
  <c r="F123" i="7"/>
  <c r="Q123" i="7"/>
  <c r="A140" i="7" l="1"/>
  <c r="Q124" i="7"/>
  <c r="R124" i="7"/>
  <c r="N124" i="7"/>
  <c r="O124" i="7"/>
  <c r="H124" i="7"/>
  <c r="M124" i="7"/>
  <c r="E124" i="7"/>
  <c r="K124" i="7"/>
  <c r="J124" i="7"/>
  <c r="G124" i="7"/>
  <c r="F124" i="7"/>
  <c r="P124" i="7"/>
  <c r="I124" i="7"/>
  <c r="A141" i="7" l="1"/>
  <c r="P125" i="7"/>
  <c r="Q125" i="7"/>
  <c r="N125" i="7"/>
  <c r="K125" i="7"/>
  <c r="J125" i="7"/>
  <c r="G125" i="7"/>
  <c r="I125" i="7"/>
  <c r="R125" i="7"/>
  <c r="O125" i="7"/>
  <c r="H125" i="7"/>
  <c r="M125" i="7"/>
  <c r="E125" i="7"/>
  <c r="F125" i="7"/>
  <c r="A142" i="7" l="1"/>
  <c r="O126" i="7"/>
  <c r="P126" i="7"/>
  <c r="M126" i="7"/>
  <c r="Q126" i="7"/>
  <c r="N126" i="7"/>
  <c r="F126" i="7"/>
  <c r="I126" i="7"/>
  <c r="R126" i="7"/>
  <c r="K126" i="7"/>
  <c r="J126" i="7"/>
  <c r="G126" i="7"/>
  <c r="E126" i="7"/>
  <c r="H126" i="7"/>
  <c r="A143" i="7" l="1"/>
  <c r="R127" i="7"/>
  <c r="N127" i="7"/>
  <c r="O127" i="7"/>
  <c r="I127" i="7"/>
  <c r="K127" i="7"/>
  <c r="J127" i="7"/>
  <c r="G127" i="7"/>
  <c r="E127" i="7"/>
  <c r="Q127" i="7"/>
  <c r="F127" i="7"/>
  <c r="M127" i="7"/>
  <c r="P127" i="7"/>
  <c r="H127" i="7"/>
  <c r="A144" i="7" l="1"/>
  <c r="Q128" i="7"/>
  <c r="R128" i="7"/>
  <c r="N128" i="7"/>
  <c r="H128" i="7"/>
  <c r="P128" i="7"/>
  <c r="M128" i="7"/>
  <c r="K128" i="7"/>
  <c r="J128" i="7"/>
  <c r="G128" i="7"/>
  <c r="E128" i="7"/>
  <c r="O128" i="7"/>
  <c r="I128" i="7"/>
  <c r="F128" i="7"/>
  <c r="A145" i="7" l="1"/>
  <c r="P129" i="7"/>
  <c r="Q129" i="7"/>
  <c r="R129" i="7"/>
  <c r="K129" i="7"/>
  <c r="J129" i="7"/>
  <c r="G129" i="7"/>
  <c r="H129" i="7"/>
  <c r="N129" i="7"/>
  <c r="M129" i="7"/>
  <c r="O129" i="7"/>
  <c r="I129" i="7"/>
  <c r="E129" i="7"/>
  <c r="F129" i="7"/>
  <c r="A146" i="7" l="1"/>
  <c r="O130" i="7"/>
  <c r="P130" i="7"/>
  <c r="Q130" i="7"/>
  <c r="M130" i="7"/>
  <c r="I130" i="7"/>
  <c r="F130" i="7"/>
  <c r="H130" i="7"/>
  <c r="R130" i="7"/>
  <c r="N130" i="7"/>
  <c r="K130" i="7"/>
  <c r="J130" i="7"/>
  <c r="G130" i="7"/>
  <c r="E130" i="7"/>
  <c r="A147" i="7" l="1"/>
  <c r="R131" i="7"/>
  <c r="N131" i="7"/>
  <c r="O131" i="7"/>
  <c r="P131" i="7"/>
  <c r="I131" i="7"/>
  <c r="E131" i="7"/>
  <c r="F131" i="7"/>
  <c r="H131" i="7"/>
  <c r="Q131" i="7"/>
  <c r="M131" i="7"/>
  <c r="K131" i="7"/>
  <c r="J131" i="7"/>
  <c r="G131" i="7"/>
  <c r="A148" i="7" l="1"/>
  <c r="Q132" i="7"/>
  <c r="R132" i="7"/>
  <c r="N132" i="7"/>
  <c r="O132" i="7"/>
  <c r="H132" i="7"/>
  <c r="K132" i="7"/>
  <c r="J132" i="7"/>
  <c r="G132" i="7"/>
  <c r="P132" i="7"/>
  <c r="I132" i="7"/>
  <c r="E132" i="7"/>
  <c r="F132" i="7"/>
  <c r="M132" i="7"/>
  <c r="A149" i="7" l="1"/>
  <c r="P133" i="7"/>
  <c r="Q133" i="7"/>
  <c r="N133" i="7"/>
  <c r="K133" i="7"/>
  <c r="J133" i="7"/>
  <c r="G133" i="7"/>
  <c r="R133" i="7"/>
  <c r="O133" i="7"/>
  <c r="M133" i="7"/>
  <c r="E133" i="7"/>
  <c r="H133" i="7"/>
  <c r="F133" i="7"/>
  <c r="I133" i="7"/>
  <c r="A150" i="7" l="1"/>
  <c r="O134" i="7"/>
  <c r="P134" i="7"/>
  <c r="M134" i="7"/>
  <c r="H134" i="7"/>
  <c r="F134" i="7"/>
  <c r="R134" i="7"/>
  <c r="K134" i="7"/>
  <c r="J134" i="7"/>
  <c r="G134" i="7"/>
  <c r="E134" i="7"/>
  <c r="Q134" i="7"/>
  <c r="N134" i="7"/>
  <c r="I134" i="7"/>
  <c r="A151" i="7" l="1"/>
  <c r="R135" i="7"/>
  <c r="N135" i="7"/>
  <c r="O135" i="7"/>
  <c r="I135" i="7"/>
  <c r="Q135" i="7"/>
  <c r="E135" i="7"/>
  <c r="M135" i="7"/>
  <c r="H135" i="7"/>
  <c r="F135" i="7"/>
  <c r="P135" i="7"/>
  <c r="K135" i="7"/>
  <c r="J135" i="7"/>
  <c r="G135" i="7"/>
  <c r="A152" i="7" l="1"/>
  <c r="Q136" i="7"/>
  <c r="R136" i="7"/>
  <c r="N136" i="7"/>
  <c r="H136" i="7"/>
  <c r="I136" i="7"/>
  <c r="O136" i="7"/>
  <c r="E136" i="7"/>
  <c r="M136" i="7"/>
  <c r="P136" i="7"/>
  <c r="K136" i="7"/>
  <c r="J136" i="7"/>
  <c r="G136" i="7"/>
  <c r="F136" i="7"/>
  <c r="A153" i="7" l="1"/>
  <c r="P137" i="7"/>
  <c r="Q137" i="7"/>
  <c r="R137" i="7"/>
  <c r="K137" i="7"/>
  <c r="J137" i="7"/>
  <c r="G137" i="7"/>
  <c r="N137" i="7"/>
  <c r="I137" i="7"/>
  <c r="M137" i="7"/>
  <c r="O137" i="7"/>
  <c r="H137" i="7"/>
  <c r="E137" i="7"/>
  <c r="F137" i="7"/>
  <c r="A154" i="7" l="1"/>
  <c r="O138" i="7"/>
  <c r="P138" i="7"/>
  <c r="Q138" i="7"/>
  <c r="M138" i="7"/>
  <c r="K138" i="7"/>
  <c r="J138" i="7"/>
  <c r="G138" i="7"/>
  <c r="F138" i="7"/>
  <c r="N138" i="7"/>
  <c r="I138" i="7"/>
  <c r="R138" i="7"/>
  <c r="H138" i="7"/>
  <c r="E138" i="7"/>
  <c r="A155" i="7" l="1"/>
  <c r="R139" i="7"/>
  <c r="N139" i="7"/>
  <c r="O139" i="7"/>
  <c r="P139" i="7"/>
  <c r="I139" i="7"/>
  <c r="M139" i="7"/>
  <c r="H139" i="7"/>
  <c r="E139" i="7"/>
  <c r="Q139" i="7"/>
  <c r="K139" i="7"/>
  <c r="J139" i="7"/>
  <c r="G139" i="7"/>
  <c r="F139" i="7"/>
  <c r="A156" i="7" l="1"/>
  <c r="Q140" i="7"/>
  <c r="R140" i="7"/>
  <c r="N140" i="7"/>
  <c r="O140" i="7"/>
  <c r="H140" i="7"/>
  <c r="P140" i="7"/>
  <c r="M140" i="7"/>
  <c r="E140" i="7"/>
  <c r="F140" i="7"/>
  <c r="I140" i="7"/>
  <c r="K140" i="7"/>
  <c r="J140" i="7"/>
  <c r="G140" i="7"/>
  <c r="A157" i="7" l="1"/>
  <c r="P141" i="7"/>
  <c r="Q141" i="7"/>
  <c r="N141" i="7"/>
  <c r="K141" i="7"/>
  <c r="J141" i="7"/>
  <c r="G141" i="7"/>
  <c r="I141" i="7"/>
  <c r="H141" i="7"/>
  <c r="E141" i="7"/>
  <c r="F141" i="7"/>
  <c r="M141" i="7"/>
  <c r="R141" i="7"/>
  <c r="O141" i="7"/>
  <c r="A158" i="7" l="1"/>
  <c r="O142" i="7"/>
  <c r="P142" i="7"/>
  <c r="M142" i="7"/>
  <c r="R142" i="7"/>
  <c r="F142" i="7"/>
  <c r="I142" i="7"/>
  <c r="Q142" i="7"/>
  <c r="N142" i="7"/>
  <c r="H142" i="7"/>
  <c r="E142" i="7"/>
  <c r="K142" i="7"/>
  <c r="J142" i="7"/>
  <c r="G142" i="7"/>
  <c r="A159" i="7" l="1"/>
  <c r="R143" i="7"/>
  <c r="N143" i="7"/>
  <c r="O143" i="7"/>
  <c r="I143" i="7"/>
  <c r="K143" i="7"/>
  <c r="J143" i="7"/>
  <c r="G143" i="7"/>
  <c r="E143" i="7"/>
  <c r="P143" i="7"/>
  <c r="F143" i="7"/>
  <c r="Q143" i="7"/>
  <c r="H143" i="7"/>
  <c r="M143" i="7"/>
  <c r="A160" i="7" l="1"/>
  <c r="Q144" i="7"/>
  <c r="R144" i="7"/>
  <c r="N144" i="7"/>
  <c r="H144" i="7"/>
  <c r="O144" i="7"/>
  <c r="M144" i="7"/>
  <c r="K144" i="7"/>
  <c r="J144" i="7"/>
  <c r="G144" i="7"/>
  <c r="E144" i="7"/>
  <c r="P144" i="7"/>
  <c r="I144" i="7"/>
  <c r="F144" i="7"/>
  <c r="A161" i="7" l="1"/>
  <c r="P145" i="7"/>
  <c r="Q145" i="7"/>
  <c r="R145" i="7"/>
  <c r="K145" i="7"/>
  <c r="J145" i="7"/>
  <c r="G145" i="7"/>
  <c r="H145" i="7"/>
  <c r="O145" i="7"/>
  <c r="M145" i="7"/>
  <c r="N145" i="7"/>
  <c r="E145" i="7"/>
  <c r="I145" i="7"/>
  <c r="F145" i="7"/>
  <c r="A162" i="7" l="1"/>
  <c r="O146" i="7"/>
  <c r="P146" i="7"/>
  <c r="Q146" i="7"/>
  <c r="M146" i="7"/>
  <c r="N146" i="7"/>
  <c r="I146" i="7"/>
  <c r="F146" i="7"/>
  <c r="R146" i="7"/>
  <c r="H146" i="7"/>
  <c r="K146" i="7"/>
  <c r="J146" i="7"/>
  <c r="G146" i="7"/>
  <c r="E146" i="7"/>
  <c r="A163" i="7" l="1"/>
  <c r="R147" i="7"/>
  <c r="N147" i="7"/>
  <c r="O147" i="7"/>
  <c r="P147" i="7"/>
  <c r="I147" i="7"/>
  <c r="Q147" i="7"/>
  <c r="E147" i="7"/>
  <c r="F147" i="7"/>
  <c r="M147" i="7"/>
  <c r="K147" i="7"/>
  <c r="J147" i="7"/>
  <c r="G147" i="7"/>
  <c r="H147" i="7"/>
  <c r="A164" i="7" l="1"/>
  <c r="Q148" i="7"/>
  <c r="R148" i="7"/>
  <c r="N148" i="7"/>
  <c r="O148" i="7"/>
  <c r="H148" i="7"/>
  <c r="K148" i="7"/>
  <c r="J148" i="7"/>
  <c r="G148" i="7"/>
  <c r="I148" i="7"/>
  <c r="E148" i="7"/>
  <c r="F148" i="7"/>
  <c r="M148" i="7"/>
  <c r="P148" i="7"/>
  <c r="A165" i="7" l="1"/>
  <c r="P149" i="7"/>
  <c r="Q149" i="7"/>
  <c r="N149" i="7"/>
  <c r="K149" i="7"/>
  <c r="J149" i="7"/>
  <c r="G149" i="7"/>
  <c r="M149" i="7"/>
  <c r="R149" i="7"/>
  <c r="O149" i="7"/>
  <c r="I149" i="7"/>
  <c r="E149" i="7"/>
  <c r="F149" i="7"/>
  <c r="H149" i="7"/>
  <c r="A166" i="7" l="1"/>
  <c r="O150" i="7"/>
  <c r="P150" i="7"/>
  <c r="M150" i="7"/>
  <c r="H150" i="7"/>
  <c r="F150" i="7"/>
  <c r="Q150" i="7"/>
  <c r="N150" i="7"/>
  <c r="K150" i="7"/>
  <c r="J150" i="7"/>
  <c r="G150" i="7"/>
  <c r="R150" i="7"/>
  <c r="I150" i="7"/>
  <c r="E150" i="7"/>
  <c r="A167" i="7" l="1"/>
  <c r="R151" i="7"/>
  <c r="N151" i="7"/>
  <c r="O151" i="7"/>
  <c r="I151" i="7"/>
  <c r="P151" i="7"/>
  <c r="E151" i="7"/>
  <c r="M151" i="7"/>
  <c r="H151" i="7"/>
  <c r="F151" i="7"/>
  <c r="Q151" i="7"/>
  <c r="K151" i="7"/>
  <c r="J151" i="7"/>
  <c r="G151" i="7"/>
  <c r="A168" i="7" l="1"/>
  <c r="Q152" i="7"/>
  <c r="R152" i="7"/>
  <c r="N152" i="7"/>
  <c r="H152" i="7"/>
  <c r="I152" i="7"/>
  <c r="P152" i="7"/>
  <c r="E152" i="7"/>
  <c r="O152" i="7"/>
  <c r="M152" i="7"/>
  <c r="F152" i="7"/>
  <c r="K152" i="7"/>
  <c r="J152" i="7"/>
  <c r="G152" i="7"/>
  <c r="A169" i="7" l="1"/>
  <c r="P153" i="7"/>
  <c r="Q153" i="7"/>
  <c r="R153" i="7"/>
  <c r="K153" i="7"/>
  <c r="J153" i="7"/>
  <c r="G153" i="7"/>
  <c r="O153" i="7"/>
  <c r="I153" i="7"/>
  <c r="H153" i="7"/>
  <c r="N153" i="7"/>
  <c r="E153" i="7"/>
  <c r="M153" i="7"/>
  <c r="F153" i="7"/>
  <c r="A170" i="7" l="1"/>
  <c r="O154" i="7"/>
  <c r="P154" i="7"/>
  <c r="Q154" i="7"/>
  <c r="M154" i="7"/>
  <c r="R154" i="7"/>
  <c r="K154" i="7"/>
  <c r="J154" i="7"/>
  <c r="G154" i="7"/>
  <c r="F154" i="7"/>
  <c r="H154" i="7"/>
  <c r="I154" i="7"/>
  <c r="N154" i="7"/>
  <c r="E154" i="7"/>
  <c r="A171" i="7" l="1"/>
  <c r="R155" i="7"/>
  <c r="N155" i="7"/>
  <c r="O155" i="7"/>
  <c r="P155" i="7"/>
  <c r="I155" i="7"/>
  <c r="M155" i="7"/>
  <c r="H155" i="7"/>
  <c r="E155" i="7"/>
  <c r="K155" i="7"/>
  <c r="J155" i="7"/>
  <c r="G155" i="7"/>
  <c r="F155" i="7"/>
  <c r="Q155" i="7"/>
  <c r="A172" i="7" l="1"/>
  <c r="Q156" i="7"/>
  <c r="R156" i="7"/>
  <c r="N156" i="7"/>
  <c r="O156" i="7"/>
  <c r="H156" i="7"/>
  <c r="M156" i="7"/>
  <c r="E156" i="7"/>
  <c r="P156" i="7"/>
  <c r="K156" i="7"/>
  <c r="J156" i="7"/>
  <c r="G156" i="7"/>
  <c r="F156" i="7"/>
  <c r="I156" i="7"/>
  <c r="A173" i="7" l="1"/>
  <c r="P157" i="7"/>
  <c r="Q157" i="7"/>
  <c r="N157" i="7"/>
  <c r="K157" i="7"/>
  <c r="J157" i="7"/>
  <c r="G157" i="7"/>
  <c r="I157" i="7"/>
  <c r="R157" i="7"/>
  <c r="O157" i="7"/>
  <c r="H157" i="7"/>
  <c r="M157" i="7"/>
  <c r="E157" i="7"/>
  <c r="F157" i="7"/>
  <c r="A174" i="7" l="1"/>
  <c r="O158" i="7"/>
  <c r="P158" i="7"/>
  <c r="M158" i="7"/>
  <c r="Q158" i="7"/>
  <c r="N158" i="7"/>
  <c r="F158" i="7"/>
  <c r="I158" i="7"/>
  <c r="K158" i="7"/>
  <c r="J158" i="7"/>
  <c r="G158" i="7"/>
  <c r="E158" i="7"/>
  <c r="R158" i="7"/>
  <c r="H158" i="7"/>
  <c r="A175" i="7" l="1"/>
  <c r="R159" i="7"/>
  <c r="N159" i="7"/>
  <c r="O159" i="7"/>
  <c r="I159" i="7"/>
  <c r="K159" i="7"/>
  <c r="J159" i="7"/>
  <c r="G159" i="7"/>
  <c r="E159" i="7"/>
  <c r="Q159" i="7"/>
  <c r="F159" i="7"/>
  <c r="P159" i="7"/>
  <c r="M159" i="7"/>
  <c r="H159" i="7"/>
  <c r="A176" i="7" l="1"/>
  <c r="Q160" i="7"/>
  <c r="R160" i="7"/>
  <c r="N160" i="7"/>
  <c r="H160" i="7"/>
  <c r="P160" i="7"/>
  <c r="M160" i="7"/>
  <c r="K160" i="7"/>
  <c r="J160" i="7"/>
  <c r="G160" i="7"/>
  <c r="E160" i="7"/>
  <c r="I160" i="7"/>
  <c r="O160" i="7"/>
  <c r="F160" i="7"/>
  <c r="A177" i="7" l="1"/>
  <c r="P161" i="7"/>
  <c r="Q161" i="7"/>
  <c r="R161" i="7"/>
  <c r="K161" i="7"/>
  <c r="J161" i="7"/>
  <c r="H161" i="7"/>
  <c r="N161" i="7"/>
  <c r="M161" i="7"/>
  <c r="I161" i="7"/>
  <c r="G161" i="7"/>
  <c r="E161" i="7"/>
  <c r="O161" i="7"/>
  <c r="F161" i="7"/>
  <c r="A178" i="7" l="1"/>
  <c r="O162" i="7"/>
  <c r="P162" i="7"/>
  <c r="Q162" i="7"/>
  <c r="M162" i="7"/>
  <c r="I162" i="7"/>
  <c r="F162" i="7"/>
  <c r="H162" i="7"/>
  <c r="N162" i="7"/>
  <c r="K162" i="7"/>
  <c r="J162" i="7"/>
  <c r="R162" i="7"/>
  <c r="G162" i="7"/>
  <c r="E162" i="7"/>
  <c r="A179" i="7" l="1"/>
  <c r="R163" i="7"/>
  <c r="N163" i="7"/>
  <c r="O163" i="7"/>
  <c r="P163" i="7"/>
  <c r="I163" i="7"/>
  <c r="G163" i="7"/>
  <c r="E163" i="7"/>
  <c r="F163" i="7"/>
  <c r="Q163" i="7"/>
  <c r="H163" i="7"/>
  <c r="M163" i="7"/>
  <c r="K163" i="7"/>
  <c r="J163" i="7"/>
  <c r="A180" i="7" l="1"/>
  <c r="Q164" i="7"/>
  <c r="R164" i="7"/>
  <c r="N164" i="7"/>
  <c r="O164" i="7"/>
  <c r="H164" i="7"/>
  <c r="K164" i="7"/>
  <c r="J164" i="7"/>
  <c r="P164" i="7"/>
  <c r="I164" i="7"/>
  <c r="G164" i="7"/>
  <c r="E164" i="7"/>
  <c r="F164" i="7"/>
  <c r="M164" i="7"/>
  <c r="A181" i="7" l="1"/>
  <c r="P165" i="7"/>
  <c r="Q165" i="7"/>
  <c r="N165" i="7"/>
  <c r="K165" i="7"/>
  <c r="J165" i="7"/>
  <c r="R165" i="7"/>
  <c r="O165" i="7"/>
  <c r="M165" i="7"/>
  <c r="G165" i="7"/>
  <c r="E165" i="7"/>
  <c r="H165" i="7"/>
  <c r="F165" i="7"/>
  <c r="I165" i="7"/>
  <c r="A182" i="7" l="1"/>
  <c r="O166" i="7"/>
  <c r="P166" i="7"/>
  <c r="M166" i="7"/>
  <c r="H166" i="7"/>
  <c r="F166" i="7"/>
  <c r="R166" i="7"/>
  <c r="K166" i="7"/>
  <c r="J166" i="7"/>
  <c r="Q166" i="7"/>
  <c r="N166" i="7"/>
  <c r="G166" i="7"/>
  <c r="E166" i="7"/>
  <c r="I166" i="7"/>
  <c r="A183" i="7" l="1"/>
  <c r="R167" i="7"/>
  <c r="N167" i="7"/>
  <c r="O167" i="7"/>
  <c r="I167" i="7"/>
  <c r="Q167" i="7"/>
  <c r="G167" i="7"/>
  <c r="E167" i="7"/>
  <c r="M167" i="7"/>
  <c r="H167" i="7"/>
  <c r="F167" i="7"/>
  <c r="K167" i="7"/>
  <c r="J167" i="7"/>
  <c r="P167" i="7"/>
  <c r="A184" i="7" l="1"/>
  <c r="Q168" i="7"/>
  <c r="R168" i="7"/>
  <c r="N168" i="7"/>
  <c r="H168" i="7"/>
  <c r="I168" i="7"/>
  <c r="O168" i="7"/>
  <c r="G168" i="7"/>
  <c r="E168" i="7"/>
  <c r="M168" i="7"/>
  <c r="K168" i="7"/>
  <c r="J168" i="7"/>
  <c r="F168" i="7"/>
  <c r="P168" i="7"/>
  <c r="A185" i="7" l="1"/>
  <c r="P169" i="7"/>
  <c r="Q169" i="7"/>
  <c r="R169" i="7"/>
  <c r="K169" i="7"/>
  <c r="J169" i="7"/>
  <c r="N169" i="7"/>
  <c r="I169" i="7"/>
  <c r="O169" i="7"/>
  <c r="M169" i="7"/>
  <c r="H169" i="7"/>
  <c r="G169" i="7"/>
  <c r="E169" i="7"/>
  <c r="F169" i="7"/>
  <c r="A186" i="7" l="1"/>
  <c r="O170" i="7"/>
  <c r="P170" i="7"/>
  <c r="Q170" i="7"/>
  <c r="M170" i="7"/>
  <c r="K170" i="7"/>
  <c r="J170" i="7"/>
  <c r="F170" i="7"/>
  <c r="N170" i="7"/>
  <c r="R170" i="7"/>
  <c r="I170" i="7"/>
  <c r="H170" i="7"/>
  <c r="G170" i="7"/>
  <c r="E170" i="7"/>
  <c r="A187" i="7" l="1"/>
  <c r="R171" i="7"/>
  <c r="N171" i="7"/>
  <c r="O171" i="7"/>
  <c r="P171" i="7"/>
  <c r="I171" i="7"/>
  <c r="M171" i="7"/>
  <c r="H171" i="7"/>
  <c r="G171" i="7"/>
  <c r="E171" i="7"/>
  <c r="Q171" i="7"/>
  <c r="K171" i="7"/>
  <c r="J171" i="7"/>
  <c r="F171" i="7"/>
  <c r="A188" i="7" l="1"/>
  <c r="Q172" i="7"/>
  <c r="R172" i="7"/>
  <c r="O172" i="7"/>
  <c r="N172" i="7"/>
  <c r="H172" i="7"/>
  <c r="P172" i="7"/>
  <c r="M172" i="7"/>
  <c r="G172" i="7"/>
  <c r="F172" i="7"/>
  <c r="E172" i="7"/>
  <c r="I172" i="7"/>
  <c r="K172" i="7"/>
  <c r="J172" i="7"/>
  <c r="A189" i="7" l="1"/>
  <c r="P173" i="7"/>
  <c r="Q173" i="7"/>
  <c r="K173" i="7"/>
  <c r="J173" i="7"/>
  <c r="I173" i="7"/>
  <c r="H173" i="7"/>
  <c r="G173" i="7"/>
  <c r="R173" i="7"/>
  <c r="O173" i="7"/>
  <c r="F173" i="7"/>
  <c r="E173" i="7"/>
  <c r="N173" i="7"/>
  <c r="M173" i="7"/>
  <c r="A190" i="7" l="1"/>
  <c r="O174" i="7"/>
  <c r="P174" i="7"/>
  <c r="M174" i="7"/>
  <c r="R174" i="7"/>
  <c r="F174" i="7"/>
  <c r="I174" i="7"/>
  <c r="H174" i="7"/>
  <c r="G174" i="7"/>
  <c r="Q174" i="7"/>
  <c r="E174" i="7"/>
  <c r="N174" i="7"/>
  <c r="K174" i="7"/>
  <c r="J174" i="7"/>
  <c r="A191" i="7" l="1"/>
  <c r="R175" i="7"/>
  <c r="O175" i="7"/>
  <c r="I175" i="7"/>
  <c r="N175" i="7"/>
  <c r="K175" i="7"/>
  <c r="J175" i="7"/>
  <c r="G175" i="7"/>
  <c r="E175" i="7"/>
  <c r="P175" i="7"/>
  <c r="F175" i="7"/>
  <c r="H175" i="7"/>
  <c r="Q175" i="7"/>
  <c r="M175" i="7"/>
  <c r="A192" i="7" l="1"/>
  <c r="Q176" i="7"/>
  <c r="R176" i="7"/>
  <c r="N176" i="7"/>
  <c r="H176" i="7"/>
  <c r="O176" i="7"/>
  <c r="M176" i="7"/>
  <c r="K176" i="7"/>
  <c r="J176" i="7"/>
  <c r="G176" i="7"/>
  <c r="P176" i="7"/>
  <c r="I176" i="7"/>
  <c r="F176" i="7"/>
  <c r="E176" i="7"/>
  <c r="A193" i="7" l="1"/>
  <c r="P177" i="7"/>
  <c r="Q177" i="7"/>
  <c r="R177" i="7"/>
  <c r="K177" i="7"/>
  <c r="J177" i="7"/>
  <c r="H177" i="7"/>
  <c r="O177" i="7"/>
  <c r="N177" i="7"/>
  <c r="M177" i="7"/>
  <c r="E177" i="7"/>
  <c r="G177" i="7"/>
  <c r="I177" i="7"/>
  <c r="F177" i="7"/>
  <c r="A194" i="7" l="1"/>
  <c r="O178" i="7"/>
  <c r="P178" i="7"/>
  <c r="Q178" i="7"/>
  <c r="M178" i="7"/>
  <c r="I178" i="7"/>
  <c r="F178" i="7"/>
  <c r="R178" i="7"/>
  <c r="H178" i="7"/>
  <c r="N178" i="7"/>
  <c r="K178" i="7"/>
  <c r="J178" i="7"/>
  <c r="E178" i="7"/>
  <c r="G178" i="7"/>
  <c r="A195" i="7" l="1"/>
  <c r="R179" i="7"/>
  <c r="O179" i="7"/>
  <c r="P179" i="7"/>
  <c r="I179" i="7"/>
  <c r="Q179" i="7"/>
  <c r="G179" i="7"/>
  <c r="E179" i="7"/>
  <c r="F179" i="7"/>
  <c r="M179" i="7"/>
  <c r="N179" i="7"/>
  <c r="K179" i="7"/>
  <c r="J179" i="7"/>
  <c r="H179" i="7"/>
  <c r="A196" i="7" l="1"/>
  <c r="Q180" i="7"/>
  <c r="R180" i="7"/>
  <c r="O180" i="7"/>
  <c r="N180" i="7"/>
  <c r="H180" i="7"/>
  <c r="K180" i="7"/>
  <c r="J180" i="7"/>
  <c r="I180" i="7"/>
  <c r="G180" i="7"/>
  <c r="F180" i="7"/>
  <c r="P180" i="7"/>
  <c r="M180" i="7"/>
  <c r="E180" i="7"/>
  <c r="A197" i="7" l="1"/>
  <c r="P181" i="7"/>
  <c r="Q181" i="7"/>
  <c r="K181" i="7"/>
  <c r="J181" i="7"/>
  <c r="N181" i="7"/>
  <c r="M181" i="7"/>
  <c r="I181" i="7"/>
  <c r="G181" i="7"/>
  <c r="F181" i="7"/>
  <c r="R181" i="7"/>
  <c r="O181" i="7"/>
  <c r="H181" i="7"/>
  <c r="E181" i="7"/>
  <c r="A198" i="7" l="1"/>
  <c r="O182" i="7"/>
  <c r="P182" i="7"/>
  <c r="M182" i="7"/>
  <c r="H182" i="7"/>
  <c r="F182" i="7"/>
  <c r="Q182" i="7"/>
  <c r="N182" i="7"/>
  <c r="K182" i="7"/>
  <c r="J182" i="7"/>
  <c r="E182" i="7"/>
  <c r="I182" i="7"/>
  <c r="G182" i="7"/>
  <c r="R182" i="7"/>
  <c r="A199" i="7" l="1"/>
  <c r="R183" i="7"/>
  <c r="O183" i="7"/>
  <c r="I183" i="7"/>
  <c r="P183" i="7"/>
  <c r="G183" i="7"/>
  <c r="E183" i="7"/>
  <c r="M183" i="7"/>
  <c r="H183" i="7"/>
  <c r="F183" i="7"/>
  <c r="Q183" i="7"/>
  <c r="N183" i="7"/>
  <c r="K183" i="7"/>
  <c r="J183" i="7"/>
  <c r="A200" i="7" l="1"/>
  <c r="Q184" i="7"/>
  <c r="R184" i="7"/>
  <c r="N184" i="7"/>
  <c r="H184" i="7"/>
  <c r="I184" i="7"/>
  <c r="P184" i="7"/>
  <c r="G184" i="7"/>
  <c r="E184" i="7"/>
  <c r="M184" i="7"/>
  <c r="F184" i="7"/>
  <c r="O184" i="7"/>
  <c r="K184" i="7"/>
  <c r="J184" i="7"/>
  <c r="A201" i="7" l="1"/>
  <c r="P185" i="7"/>
  <c r="Q185" i="7"/>
  <c r="R185" i="7"/>
  <c r="K185" i="7"/>
  <c r="J185" i="7"/>
  <c r="O185" i="7"/>
  <c r="I185" i="7"/>
  <c r="H185" i="7"/>
  <c r="G185" i="7"/>
  <c r="E185" i="7"/>
  <c r="N185" i="7"/>
  <c r="M185" i="7"/>
  <c r="F185" i="7"/>
  <c r="A202" i="7" l="1"/>
  <c r="O186" i="7"/>
  <c r="P186" i="7"/>
  <c r="Q186" i="7"/>
  <c r="M186" i="7"/>
  <c r="R186" i="7"/>
  <c r="N186" i="7"/>
  <c r="K186" i="7"/>
  <c r="J186" i="7"/>
  <c r="F186" i="7"/>
  <c r="H186" i="7"/>
  <c r="I186" i="7"/>
  <c r="G186" i="7"/>
  <c r="E186" i="7"/>
  <c r="A203" i="7" l="1"/>
  <c r="R187" i="7"/>
  <c r="O187" i="7"/>
  <c r="P187" i="7"/>
  <c r="I187" i="7"/>
  <c r="M187" i="7"/>
  <c r="H187" i="7"/>
  <c r="G187" i="7"/>
  <c r="E187" i="7"/>
  <c r="N187" i="7"/>
  <c r="L187" i="7"/>
  <c r="K187" i="7"/>
  <c r="J187" i="7"/>
  <c r="F187" i="7"/>
  <c r="Q187" i="7"/>
  <c r="A204" i="7" l="1"/>
  <c r="R188" i="7"/>
  <c r="O188" i="7"/>
  <c r="Q188" i="7"/>
  <c r="N188" i="7"/>
  <c r="M188" i="7"/>
  <c r="P188" i="7"/>
  <c r="L188" i="7"/>
  <c r="K188" i="7"/>
  <c r="J188" i="7"/>
  <c r="G188" i="7"/>
  <c r="E188" i="7"/>
  <c r="I188" i="7"/>
  <c r="H188" i="7"/>
  <c r="F188" i="7"/>
  <c r="A205" i="7" l="1"/>
  <c r="Q189" i="7"/>
  <c r="R189" i="7"/>
  <c r="P189" i="7"/>
  <c r="N189" i="7"/>
  <c r="O189" i="7"/>
  <c r="L189" i="7"/>
  <c r="K189" i="7"/>
  <c r="J189" i="7"/>
  <c r="I189" i="7"/>
  <c r="H189" i="7"/>
  <c r="M189" i="7"/>
  <c r="G189" i="7"/>
  <c r="E189" i="7"/>
  <c r="F189" i="7"/>
  <c r="A206" i="7" l="1"/>
  <c r="P190" i="7"/>
  <c r="Q190" i="7"/>
  <c r="R190" i="7"/>
  <c r="N190" i="7"/>
  <c r="M190" i="7"/>
  <c r="O190" i="7"/>
  <c r="H190" i="7"/>
  <c r="F190" i="7"/>
  <c r="G190" i="7"/>
  <c r="I190" i="7"/>
  <c r="L190" i="7"/>
  <c r="K190" i="7"/>
  <c r="J190" i="7"/>
  <c r="E190" i="7"/>
  <c r="A207" i="7" l="1"/>
  <c r="O191" i="7"/>
  <c r="P191" i="7"/>
  <c r="Q191" i="7"/>
  <c r="R191" i="7"/>
  <c r="L191" i="7"/>
  <c r="K191" i="7"/>
  <c r="J191" i="7"/>
  <c r="M191" i="7"/>
  <c r="N191" i="7"/>
  <c r="G191" i="7"/>
  <c r="E191" i="7"/>
  <c r="H191" i="7"/>
  <c r="F191" i="7"/>
  <c r="I191" i="7"/>
  <c r="A208" i="7" l="1"/>
  <c r="R192" i="7"/>
  <c r="O192" i="7"/>
  <c r="N192" i="7"/>
  <c r="P192" i="7"/>
  <c r="Q192" i="7"/>
  <c r="M192" i="7"/>
  <c r="L192" i="7"/>
  <c r="K192" i="7"/>
  <c r="J192" i="7"/>
  <c r="I192" i="7"/>
  <c r="G192" i="7"/>
  <c r="E192" i="7"/>
  <c r="H192" i="7"/>
  <c r="F192" i="7"/>
  <c r="A209" i="7" l="1"/>
  <c r="Q193" i="7"/>
  <c r="R193" i="7"/>
  <c r="O193" i="7"/>
  <c r="N193" i="7"/>
  <c r="P193" i="7"/>
  <c r="M193" i="7"/>
  <c r="L193" i="7"/>
  <c r="K193" i="7"/>
  <c r="J193" i="7"/>
  <c r="I193" i="7"/>
  <c r="H193" i="7"/>
  <c r="F193" i="7"/>
  <c r="G193" i="7"/>
  <c r="E193" i="7"/>
  <c r="A210" i="7" l="1"/>
  <c r="P194" i="7"/>
  <c r="Q194" i="7"/>
  <c r="O194" i="7"/>
  <c r="N194" i="7"/>
  <c r="R194" i="7"/>
  <c r="H194" i="7"/>
  <c r="F194" i="7"/>
  <c r="K194" i="7"/>
  <c r="I194" i="7"/>
  <c r="M194" i="7"/>
  <c r="J194" i="7"/>
  <c r="G194" i="7"/>
  <c r="L194" i="7"/>
  <c r="E194" i="7"/>
  <c r="A211" i="7" l="1"/>
  <c r="O195" i="7"/>
  <c r="P195" i="7"/>
  <c r="R195" i="7"/>
  <c r="Q195" i="7"/>
  <c r="N195" i="7"/>
  <c r="M195" i="7"/>
  <c r="L195" i="7"/>
  <c r="K195" i="7"/>
  <c r="J195" i="7"/>
  <c r="G195" i="7"/>
  <c r="E195" i="7"/>
  <c r="H195" i="7"/>
  <c r="F195" i="7"/>
  <c r="I195" i="7"/>
  <c r="A212" i="7" l="1"/>
  <c r="R196" i="7"/>
  <c r="O196" i="7"/>
  <c r="Q196" i="7"/>
  <c r="N196" i="7"/>
  <c r="M196" i="7"/>
  <c r="L196" i="7"/>
  <c r="K196" i="7"/>
  <c r="J196" i="7"/>
  <c r="P196" i="7"/>
  <c r="G196" i="7"/>
  <c r="E196" i="7"/>
  <c r="H196" i="7"/>
  <c r="F196" i="7"/>
  <c r="I196" i="7"/>
  <c r="A213" i="7" l="1"/>
  <c r="Q197" i="7"/>
  <c r="R197" i="7"/>
  <c r="P197" i="7"/>
  <c r="N197" i="7"/>
  <c r="O197" i="7"/>
  <c r="M197" i="7"/>
  <c r="L197" i="7"/>
  <c r="K197" i="7"/>
  <c r="J197" i="7"/>
  <c r="I197" i="7"/>
  <c r="F197" i="7"/>
  <c r="G197" i="7"/>
  <c r="E197" i="7"/>
  <c r="H197" i="7"/>
  <c r="A214" i="7" l="1"/>
  <c r="P198" i="7"/>
  <c r="Q198" i="7"/>
  <c r="R198" i="7"/>
  <c r="N198" i="7"/>
  <c r="M198" i="7"/>
  <c r="O198" i="7"/>
  <c r="L198" i="7"/>
  <c r="K198" i="7"/>
  <c r="J198" i="7"/>
  <c r="H198" i="7"/>
  <c r="F198" i="7"/>
  <c r="I198" i="7"/>
  <c r="G198" i="7"/>
  <c r="E198" i="7"/>
  <c r="A215" i="7" l="1"/>
  <c r="O199" i="7"/>
  <c r="P199" i="7"/>
  <c r="Q199" i="7"/>
  <c r="R199" i="7"/>
  <c r="L199" i="7"/>
  <c r="K199" i="7"/>
  <c r="J199" i="7"/>
  <c r="N199" i="7"/>
  <c r="M199" i="7"/>
  <c r="G199" i="7"/>
  <c r="E199" i="7"/>
  <c r="H199" i="7"/>
  <c r="F199" i="7"/>
  <c r="I199" i="7"/>
  <c r="A216" i="7" l="1"/>
  <c r="R200" i="7"/>
  <c r="O200" i="7"/>
  <c r="N200" i="7"/>
  <c r="P200" i="7"/>
  <c r="Q200" i="7"/>
  <c r="M200" i="7"/>
  <c r="L200" i="7"/>
  <c r="K200" i="7"/>
  <c r="J200" i="7"/>
  <c r="G200" i="7"/>
  <c r="E200" i="7"/>
  <c r="I200" i="7"/>
  <c r="H200" i="7"/>
  <c r="F200" i="7"/>
  <c r="A217" i="7" l="1"/>
  <c r="Q201" i="7"/>
  <c r="R201" i="7"/>
  <c r="O201" i="7"/>
  <c r="N201" i="7"/>
  <c r="P201" i="7"/>
  <c r="M201" i="7"/>
  <c r="L201" i="7"/>
  <c r="K201" i="7"/>
  <c r="J201" i="7"/>
  <c r="I201" i="7"/>
  <c r="H201" i="7"/>
  <c r="G201" i="7"/>
  <c r="E201" i="7"/>
  <c r="F201" i="7"/>
  <c r="A218" i="7" l="1"/>
  <c r="P202" i="7"/>
  <c r="Q202" i="7"/>
  <c r="O202" i="7"/>
  <c r="N202" i="7"/>
  <c r="R202" i="7"/>
  <c r="M202" i="7"/>
  <c r="H202" i="7"/>
  <c r="F202" i="7"/>
  <c r="L202" i="7"/>
  <c r="K202" i="7"/>
  <c r="J202" i="7"/>
  <c r="I202" i="7"/>
  <c r="G202" i="7"/>
  <c r="E202" i="7"/>
  <c r="A219" i="7" l="1"/>
  <c r="O203" i="7"/>
  <c r="P203" i="7"/>
  <c r="R203" i="7"/>
  <c r="L203" i="7"/>
  <c r="K203" i="7"/>
  <c r="J203" i="7"/>
  <c r="Q203" i="7"/>
  <c r="N203" i="7"/>
  <c r="M203" i="7"/>
  <c r="G203" i="7"/>
  <c r="E203" i="7"/>
  <c r="H203" i="7"/>
  <c r="F203" i="7"/>
  <c r="I203" i="7"/>
  <c r="A220" i="7" l="1"/>
  <c r="R204" i="7"/>
  <c r="Q204" i="7"/>
  <c r="N204" i="7"/>
  <c r="O204" i="7"/>
  <c r="M204" i="7"/>
  <c r="L204" i="7"/>
  <c r="K204" i="7"/>
  <c r="J204" i="7"/>
  <c r="G204" i="7"/>
  <c r="E204" i="7"/>
  <c r="H204" i="7"/>
  <c r="F204" i="7"/>
  <c r="P204" i="7"/>
  <c r="I204" i="7"/>
  <c r="A221" i="7" l="1"/>
  <c r="Q205" i="7"/>
  <c r="R205" i="7"/>
  <c r="P205" i="7"/>
  <c r="N205" i="7"/>
  <c r="O205" i="7"/>
  <c r="L205" i="7"/>
  <c r="K205" i="7"/>
  <c r="J205" i="7"/>
  <c r="I205" i="7"/>
  <c r="M205" i="7"/>
  <c r="F205" i="7"/>
  <c r="G205" i="7"/>
  <c r="E205" i="7"/>
  <c r="H205" i="7"/>
  <c r="A222" i="7" l="1"/>
  <c r="P206" i="7"/>
  <c r="Q206" i="7"/>
  <c r="O206" i="7"/>
  <c r="R206" i="7"/>
  <c r="N206" i="7"/>
  <c r="M206" i="7"/>
  <c r="H206" i="7"/>
  <c r="F206" i="7"/>
  <c r="I206" i="7"/>
  <c r="L206" i="7"/>
  <c r="K206" i="7"/>
  <c r="J206" i="7"/>
  <c r="G206" i="7"/>
  <c r="E206" i="7"/>
  <c r="A223" i="7" l="1"/>
  <c r="O207" i="7"/>
  <c r="P207" i="7"/>
  <c r="Q207" i="7"/>
  <c r="R207" i="7"/>
  <c r="L207" i="7"/>
  <c r="K207" i="7"/>
  <c r="J207" i="7"/>
  <c r="M207" i="7"/>
  <c r="G207" i="7"/>
  <c r="E207" i="7"/>
  <c r="N207" i="7"/>
  <c r="H207" i="7"/>
  <c r="F207" i="7"/>
  <c r="I207" i="7"/>
  <c r="A224" i="7" l="1"/>
  <c r="R208" i="7"/>
  <c r="N208" i="7"/>
  <c r="P208" i="7"/>
  <c r="O208" i="7"/>
  <c r="Q208" i="7"/>
  <c r="M208" i="7"/>
  <c r="L208" i="7"/>
  <c r="K208" i="7"/>
  <c r="J208" i="7"/>
  <c r="I208" i="7"/>
  <c r="G208" i="7"/>
  <c r="E208" i="7"/>
  <c r="H208" i="7"/>
  <c r="F208" i="7"/>
  <c r="A225" i="7" l="1"/>
  <c r="Q209" i="7"/>
  <c r="R209" i="7"/>
  <c r="N209" i="7"/>
  <c r="P209" i="7"/>
  <c r="O209" i="7"/>
  <c r="M209" i="7"/>
  <c r="L209" i="7"/>
  <c r="K209" i="7"/>
  <c r="J209" i="7"/>
  <c r="I209" i="7"/>
  <c r="H209" i="7"/>
  <c r="F209" i="7"/>
  <c r="G209" i="7"/>
  <c r="E209" i="7"/>
  <c r="A226" i="7" l="1"/>
  <c r="P210" i="7"/>
  <c r="Q210" i="7"/>
  <c r="N210" i="7"/>
  <c r="R210" i="7"/>
  <c r="O210" i="7"/>
  <c r="H210" i="7"/>
  <c r="F210" i="7"/>
  <c r="J210" i="7"/>
  <c r="G210" i="7"/>
  <c r="I210" i="7"/>
  <c r="L210" i="7"/>
  <c r="K210" i="7"/>
  <c r="M210" i="7"/>
  <c r="E210" i="7"/>
  <c r="A227" i="7" l="1"/>
  <c r="P211" i="7"/>
  <c r="R211" i="7"/>
  <c r="O211" i="7"/>
  <c r="N211" i="7"/>
  <c r="M211" i="7"/>
  <c r="L211" i="7"/>
  <c r="K211" i="7"/>
  <c r="Q211" i="7"/>
  <c r="J211" i="7"/>
  <c r="G211" i="7"/>
  <c r="E211" i="7"/>
  <c r="H211" i="7"/>
  <c r="F211" i="7"/>
  <c r="I211" i="7"/>
  <c r="A228" i="7" l="1"/>
  <c r="R212" i="7"/>
  <c r="Q212" i="7"/>
  <c r="N212" i="7"/>
  <c r="O212" i="7"/>
  <c r="M212" i="7"/>
  <c r="P212" i="7"/>
  <c r="L212" i="7"/>
  <c r="K212" i="7"/>
  <c r="J212" i="7"/>
  <c r="G212" i="7"/>
  <c r="E212" i="7"/>
  <c r="I212" i="7"/>
  <c r="H212" i="7"/>
  <c r="F212" i="7"/>
  <c r="A229" i="7" l="1"/>
  <c r="Q213" i="7"/>
  <c r="R213" i="7"/>
  <c r="P213" i="7"/>
  <c r="N213" i="7"/>
  <c r="O213" i="7"/>
  <c r="M213" i="7"/>
  <c r="L213" i="7"/>
  <c r="K213" i="7"/>
  <c r="J213" i="7"/>
  <c r="I213" i="7"/>
  <c r="H213" i="7"/>
  <c r="F213" i="7"/>
  <c r="G213" i="7"/>
  <c r="E213" i="7"/>
  <c r="A230" i="7" l="1"/>
  <c r="P214" i="7"/>
  <c r="Q214" i="7"/>
  <c r="R214" i="7"/>
  <c r="N214" i="7"/>
  <c r="O214" i="7"/>
  <c r="M214" i="7"/>
  <c r="L214" i="7"/>
  <c r="K214" i="7"/>
  <c r="H214" i="7"/>
  <c r="F214" i="7"/>
  <c r="J214" i="7"/>
  <c r="I214" i="7"/>
  <c r="G214" i="7"/>
  <c r="E214" i="7"/>
  <c r="A231" i="7" l="1"/>
  <c r="P215" i="7"/>
  <c r="O215" i="7"/>
  <c r="Q215" i="7"/>
  <c r="R215" i="7"/>
  <c r="L215" i="7"/>
  <c r="K215" i="7"/>
  <c r="N215" i="7"/>
  <c r="G215" i="7"/>
  <c r="E215" i="7"/>
  <c r="H215" i="7"/>
  <c r="F215" i="7"/>
  <c r="J215" i="7"/>
  <c r="I215" i="7"/>
  <c r="M215" i="7"/>
  <c r="A232" i="7" l="1"/>
  <c r="R216" i="7"/>
  <c r="N216" i="7"/>
  <c r="P216" i="7"/>
  <c r="O216" i="7"/>
  <c r="Q216" i="7"/>
  <c r="M216" i="7"/>
  <c r="L216" i="7"/>
  <c r="K216" i="7"/>
  <c r="J216" i="7"/>
  <c r="G216" i="7"/>
  <c r="E216" i="7"/>
  <c r="H216" i="7"/>
  <c r="F216" i="7"/>
  <c r="I216" i="7"/>
  <c r="A233" i="7" l="1"/>
  <c r="Q217" i="7"/>
  <c r="R217" i="7"/>
  <c r="N217" i="7"/>
  <c r="P217" i="7"/>
  <c r="O217" i="7"/>
  <c r="M217" i="7"/>
  <c r="L217" i="7"/>
  <c r="K217" i="7"/>
  <c r="J217" i="7"/>
  <c r="I217" i="7"/>
  <c r="G217" i="7"/>
  <c r="E217" i="7"/>
  <c r="H217" i="7"/>
  <c r="F217" i="7"/>
  <c r="A234" i="7" l="1"/>
  <c r="P218" i="7"/>
  <c r="Q218" i="7"/>
  <c r="N218" i="7"/>
  <c r="R218" i="7"/>
  <c r="M218" i="7"/>
  <c r="H218" i="7"/>
  <c r="F218" i="7"/>
  <c r="O218" i="7"/>
  <c r="L218" i="7"/>
  <c r="K218" i="7"/>
  <c r="I218" i="7"/>
  <c r="J218" i="7"/>
  <c r="G218" i="7"/>
  <c r="E218" i="7"/>
  <c r="A235" i="7" l="1"/>
  <c r="P219" i="7"/>
  <c r="R219" i="7"/>
  <c r="O219" i="7"/>
  <c r="L219" i="7"/>
  <c r="K219" i="7"/>
  <c r="N219" i="7"/>
  <c r="M219" i="7"/>
  <c r="J219" i="7"/>
  <c r="G219" i="7"/>
  <c r="E219" i="7"/>
  <c r="H219" i="7"/>
  <c r="F219" i="7"/>
  <c r="Q219" i="7"/>
  <c r="I219" i="7"/>
  <c r="A236" i="7" l="1"/>
  <c r="R220" i="7"/>
  <c r="Q220" i="7"/>
  <c r="N220" i="7"/>
  <c r="O220" i="7"/>
  <c r="M220" i="7"/>
  <c r="P220" i="7"/>
  <c r="L220" i="7"/>
  <c r="K220" i="7"/>
  <c r="J220" i="7"/>
  <c r="I220" i="7"/>
  <c r="G220" i="7"/>
  <c r="E220" i="7"/>
  <c r="H220" i="7"/>
  <c r="F220" i="7"/>
  <c r="A237" i="7" l="1"/>
  <c r="Q221" i="7"/>
  <c r="R221" i="7"/>
  <c r="P221" i="7"/>
  <c r="N221" i="7"/>
  <c r="O221" i="7"/>
  <c r="M221" i="7"/>
  <c r="L221" i="7"/>
  <c r="K221" i="7"/>
  <c r="J221" i="7"/>
  <c r="I221" i="7"/>
  <c r="H221" i="7"/>
  <c r="G221" i="7"/>
  <c r="E221" i="7"/>
  <c r="F221" i="7"/>
  <c r="A238" i="7" l="1"/>
  <c r="P222" i="7"/>
  <c r="Q222" i="7"/>
  <c r="R222" i="7"/>
  <c r="N222" i="7"/>
  <c r="O222" i="7"/>
  <c r="M222" i="7"/>
  <c r="H222" i="7"/>
  <c r="F222" i="7"/>
  <c r="J222" i="7"/>
  <c r="I222" i="7"/>
  <c r="G222" i="7"/>
  <c r="L222" i="7"/>
  <c r="K222" i="7"/>
  <c r="E222" i="7"/>
  <c r="A239" i="7" l="1"/>
  <c r="P223" i="7"/>
  <c r="O223" i="7"/>
  <c r="Q223" i="7"/>
  <c r="R223" i="7"/>
  <c r="L223" i="7"/>
  <c r="K223" i="7"/>
  <c r="G223" i="7"/>
  <c r="E223" i="7"/>
  <c r="M223" i="7"/>
  <c r="H223" i="7"/>
  <c r="F223" i="7"/>
  <c r="N223" i="7"/>
  <c r="J223" i="7"/>
  <c r="I223" i="7"/>
  <c r="A240" i="7" l="1"/>
  <c r="R224" i="7"/>
  <c r="N224" i="7"/>
  <c r="P224" i="7"/>
  <c r="O224" i="7"/>
  <c r="Q224" i="7"/>
  <c r="M224" i="7"/>
  <c r="L224" i="7"/>
  <c r="K224" i="7"/>
  <c r="J224" i="7"/>
  <c r="G224" i="7"/>
  <c r="E224" i="7"/>
  <c r="H224" i="7"/>
  <c r="F224" i="7"/>
  <c r="I224" i="7"/>
  <c r="A241" i="7" l="1"/>
  <c r="Q225" i="7"/>
  <c r="R225" i="7"/>
  <c r="N225" i="7"/>
  <c r="P225" i="7"/>
  <c r="O225" i="7"/>
  <c r="M225" i="7"/>
  <c r="L225" i="7"/>
  <c r="K225" i="7"/>
  <c r="J225" i="7"/>
  <c r="I225" i="7"/>
  <c r="G225" i="7"/>
  <c r="E225" i="7"/>
  <c r="H225" i="7"/>
  <c r="F225" i="7"/>
  <c r="A242" i="7" l="1"/>
  <c r="P226" i="7"/>
  <c r="Q226" i="7"/>
  <c r="N226" i="7"/>
  <c r="O226" i="7"/>
  <c r="M226" i="7"/>
  <c r="H226" i="7"/>
  <c r="F226" i="7"/>
  <c r="L226" i="7"/>
  <c r="G226" i="7"/>
  <c r="R226" i="7"/>
  <c r="I226" i="7"/>
  <c r="J226" i="7"/>
  <c r="K226" i="7"/>
  <c r="E226" i="7"/>
  <c r="A243" i="7" l="1"/>
  <c r="P227" i="7"/>
  <c r="R227" i="7"/>
  <c r="O227" i="7"/>
  <c r="Q227" i="7"/>
  <c r="N227" i="7"/>
  <c r="L227" i="7"/>
  <c r="K227" i="7"/>
  <c r="J227" i="7"/>
  <c r="G227" i="7"/>
  <c r="E227" i="7"/>
  <c r="H227" i="7"/>
  <c r="F227" i="7"/>
  <c r="M227" i="7"/>
  <c r="I227" i="7"/>
  <c r="A244" i="7" l="1"/>
  <c r="R228" i="7"/>
  <c r="Q228" i="7"/>
  <c r="O228" i="7"/>
  <c r="M228" i="7"/>
  <c r="N228" i="7"/>
  <c r="L228" i="7"/>
  <c r="K228" i="7"/>
  <c r="P228" i="7"/>
  <c r="J228" i="7"/>
  <c r="G228" i="7"/>
  <c r="E228" i="7"/>
  <c r="I228" i="7"/>
  <c r="H228" i="7"/>
  <c r="F228" i="7"/>
  <c r="A245" i="7" l="1"/>
  <c r="Q229" i="7"/>
  <c r="R229" i="7"/>
  <c r="P229" i="7"/>
  <c r="N229" i="7"/>
  <c r="O229" i="7"/>
  <c r="M229" i="7"/>
  <c r="L229" i="7"/>
  <c r="K229" i="7"/>
  <c r="I229" i="7"/>
  <c r="H229" i="7"/>
  <c r="J229" i="7"/>
  <c r="G229" i="7"/>
  <c r="E229" i="7"/>
  <c r="F229" i="7"/>
  <c r="A246" i="7" l="1"/>
  <c r="P230" i="7"/>
  <c r="Q230" i="7"/>
  <c r="R230" i="7"/>
  <c r="N230" i="7"/>
  <c r="O230" i="7"/>
  <c r="M230" i="7"/>
  <c r="L230" i="7"/>
  <c r="K230" i="7"/>
  <c r="H230" i="7"/>
  <c r="F230" i="7"/>
  <c r="J230" i="7"/>
  <c r="I230" i="7"/>
  <c r="G230" i="7"/>
  <c r="E230" i="7"/>
  <c r="A247" i="7" l="1"/>
  <c r="P231" i="7"/>
  <c r="O231" i="7"/>
  <c r="Q231" i="7"/>
  <c r="R231" i="7"/>
  <c r="L231" i="7"/>
  <c r="K231" i="7"/>
  <c r="N231" i="7"/>
  <c r="J231" i="7"/>
  <c r="G231" i="7"/>
  <c r="E231" i="7"/>
  <c r="M231" i="7"/>
  <c r="H231" i="7"/>
  <c r="F231" i="7"/>
  <c r="I231" i="7"/>
  <c r="A248" i="7" l="1"/>
  <c r="R232" i="7"/>
  <c r="P232" i="7"/>
  <c r="O232" i="7"/>
  <c r="Q232" i="7"/>
  <c r="M232" i="7"/>
  <c r="L232" i="7"/>
  <c r="K232" i="7"/>
  <c r="I232" i="7"/>
  <c r="J232" i="7"/>
  <c r="G232" i="7"/>
  <c r="E232" i="7"/>
  <c r="H232" i="7"/>
  <c r="F232" i="7"/>
  <c r="N232" i="7"/>
  <c r="A249" i="7" l="1"/>
  <c r="Q233" i="7"/>
  <c r="R233" i="7"/>
  <c r="N233" i="7"/>
  <c r="P233" i="7"/>
  <c r="O233" i="7"/>
  <c r="M233" i="7"/>
  <c r="L233" i="7"/>
  <c r="K233" i="7"/>
  <c r="I233" i="7"/>
  <c r="J233" i="7"/>
  <c r="G233" i="7"/>
  <c r="E233" i="7"/>
  <c r="H233" i="7"/>
  <c r="F233" i="7"/>
  <c r="A250" i="7" l="1"/>
  <c r="P234" i="7"/>
  <c r="Q234" i="7"/>
  <c r="N234" i="7"/>
  <c r="R234" i="7"/>
  <c r="M234" i="7"/>
  <c r="H234" i="7"/>
  <c r="F234" i="7"/>
  <c r="L234" i="7"/>
  <c r="K234" i="7"/>
  <c r="I234" i="7"/>
  <c r="G234" i="7"/>
  <c r="O234" i="7"/>
  <c r="J234" i="7"/>
  <c r="E234" i="7"/>
  <c r="A251" i="7" l="1"/>
  <c r="P235" i="7"/>
  <c r="R235" i="7"/>
  <c r="O235" i="7"/>
  <c r="N235" i="7"/>
  <c r="L235" i="7"/>
  <c r="K235" i="7"/>
  <c r="Q235" i="7"/>
  <c r="M235" i="7"/>
  <c r="J235" i="7"/>
  <c r="G235" i="7"/>
  <c r="E235" i="7"/>
  <c r="H235" i="7"/>
  <c r="F235" i="7"/>
  <c r="I235" i="7"/>
  <c r="A252" i="7" l="1"/>
  <c r="R236" i="7"/>
  <c r="Q236" i="7"/>
  <c r="O236" i="7"/>
  <c r="M236" i="7"/>
  <c r="N236" i="7"/>
  <c r="L236" i="7"/>
  <c r="K236" i="7"/>
  <c r="P236" i="7"/>
  <c r="J236" i="7"/>
  <c r="G236" i="7"/>
  <c r="E236" i="7"/>
  <c r="H236" i="7"/>
  <c r="F236" i="7"/>
  <c r="I236" i="7"/>
  <c r="A253" i="7" l="1"/>
  <c r="Q237" i="7"/>
  <c r="R237" i="7"/>
  <c r="P237" i="7"/>
  <c r="N237" i="7"/>
  <c r="O237" i="7"/>
  <c r="M237" i="7"/>
  <c r="L237" i="7"/>
  <c r="K237" i="7"/>
  <c r="I237" i="7"/>
  <c r="H237" i="7"/>
  <c r="J237" i="7"/>
  <c r="G237" i="7"/>
  <c r="E237" i="7"/>
  <c r="F237" i="7"/>
  <c r="A254" i="7" l="1"/>
  <c r="P238" i="7"/>
  <c r="Q238" i="7"/>
  <c r="R238" i="7"/>
  <c r="N238" i="7"/>
  <c r="O238" i="7"/>
  <c r="M238" i="7"/>
  <c r="H238" i="7"/>
  <c r="F238" i="7"/>
  <c r="I238" i="7"/>
  <c r="J238" i="7"/>
  <c r="L238" i="7"/>
  <c r="K238" i="7"/>
  <c r="G238" i="7"/>
  <c r="E238" i="7"/>
  <c r="A255" i="7" l="1"/>
  <c r="P239" i="7"/>
  <c r="O239" i="7"/>
  <c r="Q239" i="7"/>
  <c r="R239" i="7"/>
  <c r="L239" i="7"/>
  <c r="K239" i="7"/>
  <c r="N239" i="7"/>
  <c r="J239" i="7"/>
  <c r="G239" i="7"/>
  <c r="E239" i="7"/>
  <c r="M239" i="7"/>
  <c r="H239" i="7"/>
  <c r="F239" i="7"/>
  <c r="I239" i="7"/>
  <c r="A256" i="7" l="1"/>
  <c r="R240" i="7"/>
  <c r="P240" i="7"/>
  <c r="O240" i="7"/>
  <c r="Q240" i="7"/>
  <c r="M240" i="7"/>
  <c r="L240" i="7"/>
  <c r="K240" i="7"/>
  <c r="N240" i="7"/>
  <c r="J240" i="7"/>
  <c r="G240" i="7"/>
  <c r="E240" i="7"/>
  <c r="I240" i="7"/>
  <c r="H240" i="7"/>
  <c r="F240" i="7"/>
  <c r="A257" i="7" l="1"/>
  <c r="Q241" i="7"/>
  <c r="R241" i="7"/>
  <c r="N241" i="7"/>
  <c r="P241" i="7"/>
  <c r="O241" i="7"/>
  <c r="M241" i="7"/>
  <c r="L241" i="7"/>
  <c r="K241" i="7"/>
  <c r="I241" i="7"/>
  <c r="H241" i="7"/>
  <c r="J241" i="7"/>
  <c r="G241" i="7"/>
  <c r="E241" i="7"/>
  <c r="F241" i="7"/>
  <c r="A258" i="7" l="1"/>
  <c r="P242" i="7"/>
  <c r="Q242" i="7"/>
  <c r="N242" i="7"/>
  <c r="R242" i="7"/>
  <c r="O242" i="7"/>
  <c r="M242" i="7"/>
  <c r="H242" i="7"/>
  <c r="F242" i="7"/>
  <c r="K242" i="7"/>
  <c r="J242" i="7"/>
  <c r="G242" i="7"/>
  <c r="I242" i="7"/>
  <c r="L242" i="7"/>
  <c r="E242" i="7"/>
  <c r="A259" i="7" l="1"/>
  <c r="P243" i="7"/>
  <c r="R243" i="7"/>
  <c r="O243" i="7"/>
  <c r="N243" i="7"/>
  <c r="L243" i="7"/>
  <c r="K243" i="7"/>
  <c r="Q243" i="7"/>
  <c r="J243" i="7"/>
  <c r="G243" i="7"/>
  <c r="E243" i="7"/>
  <c r="H243" i="7"/>
  <c r="F243" i="7"/>
  <c r="M243" i="7"/>
  <c r="I243" i="7"/>
  <c r="A260" i="7" l="1"/>
  <c r="R244" i="7"/>
  <c r="Q244" i="7"/>
  <c r="O244" i="7"/>
  <c r="P244" i="7"/>
  <c r="M244" i="7"/>
  <c r="N244" i="7"/>
  <c r="L244" i="7"/>
  <c r="K244" i="7"/>
  <c r="J244" i="7"/>
  <c r="G244" i="7"/>
  <c r="E244" i="7"/>
  <c r="H244" i="7"/>
  <c r="F244" i="7"/>
  <c r="I244" i="7"/>
  <c r="A261" i="7" l="1"/>
  <c r="Q245" i="7"/>
  <c r="R245" i="7"/>
  <c r="P245" i="7"/>
  <c r="N245" i="7"/>
  <c r="O245" i="7"/>
  <c r="M245" i="7"/>
  <c r="L245" i="7"/>
  <c r="K245" i="7"/>
  <c r="I245" i="7"/>
  <c r="J245" i="7"/>
  <c r="G245" i="7"/>
  <c r="E245" i="7"/>
  <c r="H245" i="7"/>
  <c r="F245" i="7"/>
  <c r="A262" i="7" l="1"/>
  <c r="P246" i="7"/>
  <c r="Q246" i="7"/>
  <c r="R246" i="7"/>
  <c r="N246" i="7"/>
  <c r="O246" i="7"/>
  <c r="M246" i="7"/>
  <c r="L246" i="7"/>
  <c r="K246" i="7"/>
  <c r="H246" i="7"/>
  <c r="F246" i="7"/>
  <c r="I246" i="7"/>
  <c r="G246" i="7"/>
  <c r="J246" i="7"/>
  <c r="E246" i="7"/>
  <c r="A263" i="7" l="1"/>
  <c r="P247" i="7"/>
  <c r="O247" i="7"/>
  <c r="Q247" i="7"/>
  <c r="R247" i="7"/>
  <c r="L247" i="7"/>
  <c r="K247" i="7"/>
  <c r="N247" i="7"/>
  <c r="J247" i="7"/>
  <c r="G247" i="7"/>
  <c r="E247" i="7"/>
  <c r="H247" i="7"/>
  <c r="F247" i="7"/>
  <c r="I247" i="7"/>
  <c r="M247" i="7"/>
  <c r="A264" i="7" l="1"/>
  <c r="R248" i="7"/>
  <c r="P248" i="7"/>
  <c r="O248" i="7"/>
  <c r="Q248" i="7"/>
  <c r="M248" i="7"/>
  <c r="L248" i="7"/>
  <c r="K248" i="7"/>
  <c r="I248" i="7"/>
  <c r="N248" i="7"/>
  <c r="J248" i="7"/>
  <c r="G248" i="7"/>
  <c r="E248" i="7"/>
  <c r="H248" i="7"/>
  <c r="F248" i="7"/>
  <c r="A265" i="7" l="1"/>
  <c r="Q249" i="7"/>
  <c r="R249" i="7"/>
  <c r="N249" i="7"/>
  <c r="P249" i="7"/>
  <c r="O249" i="7"/>
  <c r="M249" i="7"/>
  <c r="L249" i="7"/>
  <c r="K249" i="7"/>
  <c r="I249" i="7"/>
  <c r="H249" i="7"/>
  <c r="J249" i="7"/>
  <c r="G249" i="7"/>
  <c r="E249" i="7"/>
  <c r="F249" i="7"/>
  <c r="A266" i="7" l="1"/>
  <c r="P250" i="7"/>
  <c r="Q250" i="7"/>
  <c r="N250" i="7"/>
  <c r="R250" i="7"/>
  <c r="M250" i="7"/>
  <c r="H250" i="7"/>
  <c r="F250" i="7"/>
  <c r="O250" i="7"/>
  <c r="L250" i="7"/>
  <c r="K250" i="7"/>
  <c r="I250" i="7"/>
  <c r="J250" i="7"/>
  <c r="G250" i="7"/>
  <c r="E250" i="7"/>
  <c r="A267" i="7" l="1"/>
  <c r="P251" i="7"/>
  <c r="R251" i="7"/>
  <c r="O251" i="7"/>
  <c r="N251" i="7"/>
  <c r="L251" i="7"/>
  <c r="K251" i="7"/>
  <c r="M251" i="7"/>
  <c r="J251" i="7"/>
  <c r="G251" i="7"/>
  <c r="E251" i="7"/>
  <c r="Q251" i="7"/>
  <c r="H251" i="7"/>
  <c r="F251" i="7"/>
  <c r="I251" i="7"/>
  <c r="R252" i="7" l="1"/>
  <c r="Q252" i="7"/>
  <c r="O252" i="7"/>
  <c r="M252" i="7"/>
  <c r="P252" i="7"/>
  <c r="N252" i="7"/>
  <c r="L252" i="7"/>
  <c r="K252" i="7"/>
  <c r="J252" i="7"/>
  <c r="G252" i="7"/>
  <c r="E252" i="7"/>
  <c r="I252" i="7"/>
  <c r="H252" i="7"/>
  <c r="F252" i="7"/>
  <c r="Q253" i="7" l="1"/>
  <c r="R253" i="7"/>
  <c r="P253" i="7"/>
  <c r="N253" i="7"/>
  <c r="O253" i="7"/>
  <c r="M253" i="7"/>
  <c r="L253" i="7"/>
  <c r="K253" i="7"/>
  <c r="I253" i="7"/>
  <c r="J253" i="7"/>
  <c r="G253" i="7"/>
  <c r="E253" i="7"/>
  <c r="H253" i="7"/>
  <c r="F253" i="7"/>
  <c r="P254" i="7" l="1"/>
  <c r="Q254" i="7"/>
  <c r="R254" i="7"/>
  <c r="N254" i="7"/>
  <c r="O254" i="7"/>
  <c r="M254" i="7"/>
  <c r="H254" i="7"/>
  <c r="F254" i="7"/>
  <c r="J254" i="7"/>
  <c r="I254" i="7"/>
  <c r="G254" i="7"/>
  <c r="L254" i="7"/>
  <c r="K254" i="7"/>
  <c r="E254" i="7"/>
  <c r="P255" i="7" l="1"/>
  <c r="O255" i="7"/>
  <c r="Q255" i="7"/>
  <c r="R255" i="7"/>
  <c r="L255" i="7"/>
  <c r="K255" i="7"/>
  <c r="N255" i="7"/>
  <c r="J255" i="7"/>
  <c r="G255" i="7"/>
  <c r="E255" i="7"/>
  <c r="M255" i="7"/>
  <c r="H255" i="7"/>
  <c r="F255" i="7"/>
  <c r="I255" i="7"/>
  <c r="R256" i="7" l="1"/>
  <c r="P256" i="7"/>
  <c r="O256" i="7"/>
  <c r="Q256" i="7"/>
  <c r="M256" i="7"/>
  <c r="L256" i="7"/>
  <c r="K256" i="7"/>
  <c r="J256" i="7"/>
  <c r="G256" i="7"/>
  <c r="E256" i="7"/>
  <c r="N256" i="7"/>
  <c r="H256" i="7"/>
  <c r="F256" i="7"/>
  <c r="I256" i="7"/>
  <c r="Q257" i="7" l="1"/>
  <c r="R257" i="7"/>
  <c r="N257" i="7"/>
  <c r="P257" i="7"/>
  <c r="O257" i="7"/>
  <c r="M257" i="7"/>
  <c r="L257" i="7"/>
  <c r="K257" i="7"/>
  <c r="I257" i="7"/>
  <c r="H257" i="7"/>
  <c r="J257" i="7"/>
  <c r="G257" i="7"/>
  <c r="E257" i="7"/>
  <c r="F257" i="7"/>
  <c r="P258" i="7" l="1"/>
  <c r="Q258" i="7"/>
  <c r="N258" i="7"/>
  <c r="O258" i="7"/>
  <c r="M258" i="7"/>
  <c r="H258" i="7"/>
  <c r="F258" i="7"/>
  <c r="I258" i="7"/>
  <c r="L258" i="7"/>
  <c r="K258" i="7"/>
  <c r="R258" i="7"/>
  <c r="J258" i="7"/>
  <c r="G258" i="7"/>
  <c r="E258" i="7"/>
  <c r="P259" i="7" l="1"/>
  <c r="R259" i="7"/>
  <c r="O259" i="7"/>
  <c r="Q259" i="7"/>
  <c r="N259" i="7"/>
  <c r="L259" i="7"/>
  <c r="K259" i="7"/>
  <c r="J259" i="7"/>
  <c r="G259" i="7"/>
  <c r="E259" i="7"/>
  <c r="H259" i="7"/>
  <c r="F259" i="7"/>
  <c r="M259" i="7"/>
  <c r="I259" i="7"/>
  <c r="R260" i="7" l="1"/>
  <c r="Q260" i="7"/>
  <c r="O260" i="7"/>
  <c r="M260" i="7"/>
  <c r="N260" i="7"/>
  <c r="L260" i="7"/>
  <c r="K260" i="7"/>
  <c r="P260" i="7"/>
  <c r="I260" i="7"/>
  <c r="J260" i="7"/>
  <c r="G260" i="7"/>
  <c r="E260" i="7"/>
  <c r="H260" i="7"/>
  <c r="F260" i="7"/>
  <c r="Q261" i="7" l="1"/>
  <c r="R261" i="7"/>
  <c r="P261" i="7"/>
  <c r="N261" i="7"/>
  <c r="O261" i="7"/>
  <c r="M261" i="7"/>
  <c r="L261" i="7"/>
  <c r="K261" i="7"/>
  <c r="I261" i="7"/>
  <c r="H261" i="7"/>
  <c r="J261" i="7"/>
  <c r="G261" i="7"/>
  <c r="E261" i="7"/>
  <c r="F261" i="7"/>
  <c r="P262" i="7" l="1"/>
  <c r="Q262" i="7"/>
  <c r="R262" i="7"/>
  <c r="N262" i="7"/>
  <c r="O262" i="7"/>
  <c r="M262" i="7"/>
  <c r="L262" i="7"/>
  <c r="K262" i="7"/>
  <c r="H262" i="7"/>
  <c r="F262" i="7"/>
  <c r="G262" i="7"/>
  <c r="I262" i="7"/>
  <c r="J262" i="7"/>
  <c r="E262" i="7"/>
  <c r="P263" i="7" l="1"/>
  <c r="O263" i="7"/>
  <c r="Q263" i="7"/>
  <c r="R263" i="7"/>
  <c r="L263" i="7"/>
  <c r="K263" i="7"/>
  <c r="N263" i="7"/>
  <c r="J263" i="7"/>
  <c r="G263" i="7"/>
  <c r="E263" i="7"/>
  <c r="H263" i="7"/>
  <c r="F263" i="7"/>
  <c r="M263" i="7"/>
  <c r="I263" i="7"/>
  <c r="R264" i="7" l="1"/>
  <c r="P264" i="7"/>
  <c r="O264" i="7"/>
  <c r="Q264" i="7"/>
  <c r="M264" i="7"/>
  <c r="L264" i="7"/>
  <c r="K264" i="7"/>
  <c r="J264" i="7"/>
  <c r="G264" i="7"/>
  <c r="E264" i="7"/>
  <c r="N264" i="7"/>
  <c r="I264" i="7"/>
  <c r="H264" i="7"/>
  <c r="F264" i="7"/>
  <c r="Q265" i="7" l="1"/>
  <c r="R265" i="7"/>
  <c r="N265" i="7"/>
  <c r="P265" i="7"/>
  <c r="O265" i="7"/>
  <c r="M265" i="7"/>
  <c r="L265" i="7"/>
  <c r="K265" i="7"/>
  <c r="I265" i="7"/>
  <c r="J265" i="7"/>
  <c r="G265" i="7"/>
  <c r="E265" i="7"/>
  <c r="H265" i="7"/>
  <c r="F265" i="7"/>
  <c r="P266" i="7" l="1"/>
  <c r="Q266" i="7"/>
  <c r="N266" i="7"/>
  <c r="R266" i="7"/>
  <c r="M266" i="7"/>
  <c r="O266" i="7"/>
  <c r="H266" i="7"/>
  <c r="F266" i="7"/>
  <c r="J266" i="7"/>
  <c r="L266" i="7"/>
  <c r="K266" i="7"/>
  <c r="I266" i="7"/>
  <c r="G266" i="7"/>
  <c r="E266" i="7"/>
  <c r="P267" i="7" l="1"/>
  <c r="R267" i="7"/>
  <c r="O267" i="7"/>
  <c r="N267" i="7"/>
  <c r="L267" i="7"/>
  <c r="K267" i="7"/>
  <c r="Q267" i="7"/>
  <c r="M267" i="7"/>
  <c r="J267" i="7"/>
  <c r="G267" i="7"/>
  <c r="E267" i="7"/>
  <c r="H267" i="7"/>
  <c r="F267" i="7"/>
  <c r="I267" i="7"/>
  <c r="S69" i="7" l="1"/>
  <c r="S70" i="7"/>
  <c r="S71" i="7"/>
  <c r="S72" i="7"/>
  <c r="S73" i="7"/>
  <c r="S74" i="7"/>
  <c r="S267" i="7"/>
  <c r="S266" i="7"/>
  <c r="S265" i="7"/>
  <c r="S264" i="7"/>
  <c r="S263" i="7"/>
  <c r="S262" i="7"/>
  <c r="S261" i="7"/>
  <c r="S260" i="7"/>
  <c r="S259" i="7"/>
  <c r="S258" i="7"/>
  <c r="S257" i="7"/>
  <c r="S256" i="7"/>
  <c r="S255" i="7"/>
  <c r="S254" i="7"/>
  <c r="S253" i="7"/>
  <c r="S252" i="7"/>
  <c r="S251" i="7"/>
  <c r="S250" i="7"/>
  <c r="S249" i="7"/>
  <c r="S248" i="7"/>
  <c r="S247" i="7"/>
  <c r="S246" i="7"/>
  <c r="S245" i="7"/>
  <c r="S244" i="7"/>
  <c r="S243" i="7"/>
  <c r="S242" i="7"/>
  <c r="S241" i="7"/>
  <c r="S240" i="7"/>
  <c r="S239" i="7"/>
  <c r="S238" i="7"/>
  <c r="S237" i="7"/>
  <c r="S236" i="7"/>
  <c r="S235" i="7"/>
  <c r="S234" i="7"/>
  <c r="S233" i="7"/>
  <c r="S232" i="7"/>
  <c r="S231" i="7"/>
  <c r="S230" i="7"/>
  <c r="S229" i="7"/>
  <c r="S228" i="7"/>
  <c r="S227" i="7"/>
  <c r="S226" i="7"/>
  <c r="S225" i="7"/>
  <c r="S224" i="7"/>
  <c r="S223" i="7"/>
  <c r="S222" i="7"/>
  <c r="S221" i="7"/>
  <c r="S220" i="7"/>
  <c r="S219" i="7"/>
  <c r="S218" i="7"/>
  <c r="S217" i="7"/>
  <c r="S216" i="7"/>
  <c r="S215" i="7"/>
  <c r="S214" i="7"/>
  <c r="S213" i="7"/>
  <c r="S212" i="7"/>
  <c r="S211" i="7"/>
  <c r="S210" i="7"/>
  <c r="S209" i="7"/>
  <c r="S208" i="7"/>
  <c r="S207" i="7"/>
  <c r="S206" i="7"/>
  <c r="S205" i="7"/>
  <c r="S204" i="7"/>
  <c r="S203" i="7"/>
  <c r="S202" i="7"/>
  <c r="S201" i="7"/>
  <c r="S200" i="7"/>
  <c r="S199" i="7"/>
  <c r="S198" i="7"/>
  <c r="S197" i="7"/>
  <c r="S196" i="7"/>
  <c r="S195" i="7"/>
  <c r="S194" i="7"/>
  <c r="S193" i="7"/>
  <c r="S192" i="7"/>
  <c r="S191" i="7"/>
  <c r="S190" i="7"/>
  <c r="S189" i="7"/>
  <c r="S188" i="7"/>
  <c r="S187" i="7"/>
  <c r="S186" i="7"/>
  <c r="S185" i="7"/>
  <c r="S184" i="7"/>
  <c r="S183" i="7"/>
  <c r="S182" i="7"/>
  <c r="S181" i="7"/>
  <c r="S180" i="7"/>
  <c r="S179" i="7"/>
  <c r="S178" i="7"/>
  <c r="S177" i="7"/>
  <c r="S176" i="7"/>
  <c r="S175" i="7"/>
  <c r="S174" i="7"/>
  <c r="S173" i="7"/>
  <c r="S172" i="7"/>
  <c r="S171" i="7"/>
  <c r="S170" i="7"/>
  <c r="S169" i="7"/>
  <c r="S168" i="7"/>
  <c r="S167" i="7"/>
  <c r="S166" i="7"/>
  <c r="S165" i="7"/>
  <c r="S164" i="7"/>
  <c r="S163" i="7"/>
  <c r="S162" i="7"/>
  <c r="S161" i="7"/>
  <c r="S160" i="7"/>
  <c r="S159" i="7"/>
  <c r="S158" i="7"/>
  <c r="S157" i="7"/>
  <c r="S156" i="7"/>
  <c r="S155" i="7"/>
  <c r="S154" i="7"/>
  <c r="S153" i="7"/>
  <c r="S152" i="7"/>
  <c r="S151" i="7"/>
  <c r="S150" i="7"/>
  <c r="S149" i="7"/>
  <c r="S148" i="7"/>
  <c r="S147" i="7"/>
  <c r="S146" i="7"/>
  <c r="S145" i="7"/>
  <c r="S144" i="7"/>
  <c r="S143" i="7"/>
  <c r="S142" i="7"/>
  <c r="S141" i="7"/>
  <c r="S140" i="7"/>
  <c r="S139" i="7"/>
  <c r="S138" i="7"/>
  <c r="S137" i="7"/>
  <c r="S136" i="7"/>
  <c r="S135" i="7"/>
  <c r="S134" i="7"/>
  <c r="S133" i="7"/>
  <c r="S132" i="7"/>
  <c r="S131" i="7"/>
  <c r="S130" i="7"/>
  <c r="S129" i="7"/>
  <c r="S128" i="7"/>
  <c r="S127" i="7"/>
  <c r="S126" i="7"/>
  <c r="S125" i="7"/>
  <c r="S124" i="7"/>
  <c r="S123" i="7"/>
  <c r="S122" i="7"/>
  <c r="S121" i="7"/>
  <c r="S120" i="7"/>
  <c r="S119" i="7"/>
  <c r="S118" i="7"/>
  <c r="S117" i="7"/>
  <c r="S116" i="7"/>
  <c r="S115" i="7"/>
  <c r="S114" i="7"/>
  <c r="S113" i="7"/>
  <c r="S112" i="7"/>
  <c r="S111" i="7"/>
  <c r="S110" i="7"/>
  <c r="S109" i="7"/>
  <c r="S108" i="7"/>
  <c r="S107" i="7"/>
  <c r="S106" i="7"/>
  <c r="S105" i="7"/>
  <c r="S104" i="7"/>
  <c r="S103" i="7"/>
  <c r="S102" i="7"/>
  <c r="S101" i="7"/>
  <c r="S100" i="7"/>
  <c r="S99" i="7"/>
  <c r="S98" i="7"/>
  <c r="S97" i="7"/>
  <c r="S96" i="7"/>
  <c r="S95" i="7"/>
  <c r="S94" i="7"/>
  <c r="S93" i="7"/>
  <c r="S92" i="7"/>
  <c r="S91" i="7"/>
  <c r="S90" i="7"/>
  <c r="S89" i="7"/>
  <c r="S88" i="7"/>
  <c r="S87" i="7"/>
  <c r="S86" i="7"/>
  <c r="S85" i="7"/>
  <c r="S84" i="7"/>
  <c r="S83" i="7"/>
  <c r="S82" i="7"/>
  <c r="S81" i="7"/>
  <c r="S80" i="7"/>
  <c r="S79" i="7"/>
  <c r="S78" i="7"/>
  <c r="S77" i="7"/>
  <c r="S76" i="7"/>
  <c r="S75" i="7"/>
  <c r="I21" i="1"/>
  <c r="I14" i="1" l="1"/>
  <c r="I22" i="1" s="1"/>
  <c r="D14" i="1"/>
  <c r="D6" i="7" l="1"/>
  <c r="D15" i="7" s="1"/>
  <c r="I15" i="7" s="1"/>
  <c r="D13" i="3"/>
  <c r="B77" i="2"/>
  <c r="C68" i="6"/>
  <c r="D48" i="6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C48" i="6"/>
  <c r="D13" i="6"/>
  <c r="D33" i="4"/>
  <c r="D7" i="4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C42" i="6" l="1"/>
  <c r="B83" i="6"/>
  <c r="J9" i="3"/>
  <c r="K9" i="3"/>
  <c r="L9" i="3"/>
  <c r="I6" i="3"/>
  <c r="H6" i="3"/>
  <c r="G6" i="3"/>
  <c r="F6" i="3"/>
  <c r="E6" i="3"/>
  <c r="D6" i="3"/>
  <c r="D85" i="6"/>
  <c r="E8" i="3" s="1"/>
  <c r="D33" i="3" l="1"/>
  <c r="D19" i="3" s="1"/>
  <c r="C31" i="7"/>
  <c r="C32" i="7" s="1"/>
  <c r="P86" i="6"/>
  <c r="N86" i="6"/>
  <c r="O86" i="6"/>
  <c r="Q86" i="6"/>
  <c r="D68" i="6"/>
  <c r="E68" i="6" s="1"/>
  <c r="F68" i="6" s="1"/>
  <c r="G68" i="6" s="1"/>
  <c r="H68" i="6" s="1"/>
  <c r="I68" i="6" s="1"/>
  <c r="J68" i="6" s="1"/>
  <c r="K68" i="6" s="1"/>
  <c r="L68" i="6" s="1"/>
  <c r="M68" i="6" s="1"/>
  <c r="N68" i="6" s="1"/>
  <c r="O68" i="6" s="1"/>
  <c r="P68" i="6" s="1"/>
  <c r="Q68" i="6" s="1"/>
  <c r="R68" i="6" s="1"/>
  <c r="C69" i="6"/>
  <c r="C67" i="6"/>
  <c r="C54" i="6"/>
  <c r="C55" i="6"/>
  <c r="C56" i="6"/>
  <c r="C57" i="6"/>
  <c r="C58" i="6"/>
  <c r="C59" i="6"/>
  <c r="C60" i="6"/>
  <c r="C61" i="6"/>
  <c r="C62" i="6"/>
  <c r="C63" i="6"/>
  <c r="C53" i="6"/>
  <c r="C27" i="6"/>
  <c r="C30" i="6" s="1"/>
  <c r="D27" i="6" s="1"/>
  <c r="D30" i="6" s="1"/>
  <c r="D19" i="4" s="1"/>
  <c r="E40" i="3" s="1"/>
  <c r="E27" i="3" s="1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C38" i="6"/>
  <c r="C40" i="6" s="1"/>
  <c r="C47" i="6" s="1"/>
  <c r="D18" i="6"/>
  <c r="D20" i="6" s="1"/>
  <c r="E13" i="6"/>
  <c r="D62" i="7" l="1"/>
  <c r="C62" i="7" s="1"/>
  <c r="G15" i="7"/>
  <c r="D31" i="7"/>
  <c r="D67" i="6"/>
  <c r="M95" i="6"/>
  <c r="M98" i="6" s="1"/>
  <c r="M23" i="6" s="1"/>
  <c r="Q95" i="6"/>
  <c r="Q98" i="6" s="1"/>
  <c r="Q23" i="6" s="1"/>
  <c r="N95" i="6"/>
  <c r="N98" i="6" s="1"/>
  <c r="N23" i="6" s="1"/>
  <c r="R95" i="6"/>
  <c r="R98" i="6" s="1"/>
  <c r="R23" i="6" s="1"/>
  <c r="O95" i="6"/>
  <c r="O98" i="6" s="1"/>
  <c r="O23" i="6" s="1"/>
  <c r="P95" i="6"/>
  <c r="P98" i="6" s="1"/>
  <c r="P23" i="6" s="1"/>
  <c r="D95" i="6"/>
  <c r="D98" i="6" s="1"/>
  <c r="D23" i="6" s="1"/>
  <c r="H95" i="6"/>
  <c r="H98" i="6" s="1"/>
  <c r="H23" i="6" s="1"/>
  <c r="L95" i="6"/>
  <c r="L98" i="6" s="1"/>
  <c r="L23" i="6" s="1"/>
  <c r="E95" i="6"/>
  <c r="E98" i="6" s="1"/>
  <c r="E23" i="6" s="1"/>
  <c r="I95" i="6"/>
  <c r="I98" i="6" s="1"/>
  <c r="I23" i="6" s="1"/>
  <c r="F95" i="6"/>
  <c r="F98" i="6" s="1"/>
  <c r="F23" i="6" s="1"/>
  <c r="J95" i="6"/>
  <c r="J98" i="6" s="1"/>
  <c r="J23" i="6" s="1"/>
  <c r="G95" i="6"/>
  <c r="G98" i="6" s="1"/>
  <c r="G23" i="6" s="1"/>
  <c r="K95" i="6"/>
  <c r="K98" i="6" s="1"/>
  <c r="K23" i="6" s="1"/>
  <c r="C95" i="6"/>
  <c r="C98" i="6" s="1"/>
  <c r="E18" i="7"/>
  <c r="E22" i="7"/>
  <c r="E26" i="7"/>
  <c r="E19" i="7"/>
  <c r="E23" i="7"/>
  <c r="E27" i="7"/>
  <c r="E16" i="7"/>
  <c r="E20" i="7"/>
  <c r="E24" i="7"/>
  <c r="E28" i="7"/>
  <c r="E17" i="7"/>
  <c r="E21" i="7"/>
  <c r="E25" i="7"/>
  <c r="E29" i="7"/>
  <c r="E15" i="7"/>
  <c r="C49" i="6"/>
  <c r="D34" i="3"/>
  <c r="D20" i="3" s="1"/>
  <c r="L140" i="7"/>
  <c r="L144" i="7"/>
  <c r="L148" i="7"/>
  <c r="L152" i="7"/>
  <c r="L156" i="7"/>
  <c r="L160" i="7"/>
  <c r="L164" i="7"/>
  <c r="L168" i="7"/>
  <c r="L172" i="7"/>
  <c r="L176" i="7"/>
  <c r="L180" i="7"/>
  <c r="L184" i="7"/>
  <c r="L137" i="7"/>
  <c r="L141" i="7"/>
  <c r="L145" i="7"/>
  <c r="L149" i="7"/>
  <c r="L153" i="7"/>
  <c r="L157" i="7"/>
  <c r="L161" i="7"/>
  <c r="L165" i="7"/>
  <c r="L169" i="7"/>
  <c r="L173" i="7"/>
  <c r="L177" i="7"/>
  <c r="L181" i="7"/>
  <c r="L185" i="7"/>
  <c r="L138" i="7"/>
  <c r="L142" i="7"/>
  <c r="L146" i="7"/>
  <c r="L150" i="7"/>
  <c r="L154" i="7"/>
  <c r="L158" i="7"/>
  <c r="L162" i="7"/>
  <c r="L166" i="7"/>
  <c r="L170" i="7"/>
  <c r="L174" i="7"/>
  <c r="L178" i="7"/>
  <c r="L182" i="7"/>
  <c r="L186" i="7"/>
  <c r="L139" i="7"/>
  <c r="L143" i="7"/>
  <c r="L147" i="7"/>
  <c r="L151" i="7"/>
  <c r="L155" i="7"/>
  <c r="L159" i="7"/>
  <c r="L163" i="7"/>
  <c r="L167" i="7"/>
  <c r="L171" i="7"/>
  <c r="L175" i="7"/>
  <c r="L179" i="7"/>
  <c r="L183" i="7"/>
  <c r="D138" i="7"/>
  <c r="D144" i="7"/>
  <c r="D152" i="7"/>
  <c r="D156" i="7"/>
  <c r="D160" i="7"/>
  <c r="D164" i="7"/>
  <c r="D168" i="7"/>
  <c r="D172" i="7"/>
  <c r="D176" i="7"/>
  <c r="D180" i="7"/>
  <c r="D184" i="7"/>
  <c r="D141" i="7"/>
  <c r="D145" i="7"/>
  <c r="D149" i="7"/>
  <c r="D153" i="7"/>
  <c r="D157" i="7"/>
  <c r="D161" i="7"/>
  <c r="D165" i="7"/>
  <c r="D169" i="7"/>
  <c r="D173" i="7"/>
  <c r="D177" i="7"/>
  <c r="D181" i="7"/>
  <c r="D185" i="7"/>
  <c r="D139" i="7"/>
  <c r="D142" i="7"/>
  <c r="D146" i="7"/>
  <c r="D150" i="7"/>
  <c r="D154" i="7"/>
  <c r="D158" i="7"/>
  <c r="D162" i="7"/>
  <c r="D166" i="7"/>
  <c r="D170" i="7"/>
  <c r="D174" i="7"/>
  <c r="D178" i="7"/>
  <c r="D182" i="7"/>
  <c r="D186" i="7"/>
  <c r="D137" i="7"/>
  <c r="D143" i="7"/>
  <c r="D147" i="7"/>
  <c r="D151" i="7"/>
  <c r="D155" i="7"/>
  <c r="D159" i="7"/>
  <c r="D163" i="7"/>
  <c r="D167" i="7"/>
  <c r="D171" i="7"/>
  <c r="D175" i="7"/>
  <c r="D179" i="7"/>
  <c r="D183" i="7"/>
  <c r="D140" i="7"/>
  <c r="N70" i="7"/>
  <c r="N74" i="7"/>
  <c r="N78" i="7"/>
  <c r="N82" i="7"/>
  <c r="N86" i="7"/>
  <c r="N90" i="7"/>
  <c r="N94" i="7"/>
  <c r="N98" i="7"/>
  <c r="N102" i="7"/>
  <c r="N106" i="7"/>
  <c r="N110" i="7"/>
  <c r="N114" i="7"/>
  <c r="N68" i="7"/>
  <c r="N73" i="7"/>
  <c r="N79" i="7"/>
  <c r="N84" i="7"/>
  <c r="N89" i="7"/>
  <c r="N95" i="7"/>
  <c r="N100" i="7"/>
  <c r="N105" i="7"/>
  <c r="N111" i="7"/>
  <c r="N116" i="7"/>
  <c r="N69" i="7"/>
  <c r="N75" i="7"/>
  <c r="N80" i="7"/>
  <c r="N85" i="7"/>
  <c r="N91" i="7"/>
  <c r="N96" i="7"/>
  <c r="N101" i="7"/>
  <c r="N107" i="7"/>
  <c r="N112" i="7"/>
  <c r="N71" i="7"/>
  <c r="N76" i="7"/>
  <c r="N81" i="7"/>
  <c r="N87" i="7"/>
  <c r="N92" i="7"/>
  <c r="N97" i="7"/>
  <c r="N103" i="7"/>
  <c r="N108" i="7"/>
  <c r="N113" i="7"/>
  <c r="N67" i="7"/>
  <c r="N77" i="7"/>
  <c r="N99" i="7"/>
  <c r="N115" i="7"/>
  <c r="N83" i="7"/>
  <c r="N104" i="7"/>
  <c r="N93" i="7"/>
  <c r="N88" i="7"/>
  <c r="N109" i="7"/>
  <c r="N72" i="7"/>
  <c r="L68" i="7"/>
  <c r="L72" i="7"/>
  <c r="L76" i="7"/>
  <c r="L80" i="7"/>
  <c r="L84" i="7"/>
  <c r="L88" i="7"/>
  <c r="L92" i="7"/>
  <c r="L96" i="7"/>
  <c r="L100" i="7"/>
  <c r="L104" i="7"/>
  <c r="L108" i="7"/>
  <c r="L112" i="7"/>
  <c r="L116" i="7"/>
  <c r="L120" i="7"/>
  <c r="L124" i="7"/>
  <c r="L128" i="7"/>
  <c r="L132" i="7"/>
  <c r="L136" i="7"/>
  <c r="L67" i="7"/>
  <c r="L69" i="7"/>
  <c r="L73" i="7"/>
  <c r="L77" i="7"/>
  <c r="L81" i="7"/>
  <c r="L85" i="7"/>
  <c r="L89" i="7"/>
  <c r="L93" i="7"/>
  <c r="L97" i="7"/>
  <c r="L101" i="7"/>
  <c r="L105" i="7"/>
  <c r="L109" i="7"/>
  <c r="L113" i="7"/>
  <c r="L117" i="7"/>
  <c r="L121" i="7"/>
  <c r="L125" i="7"/>
  <c r="L129" i="7"/>
  <c r="L133" i="7"/>
  <c r="L70" i="7"/>
  <c r="L74" i="7"/>
  <c r="L78" i="7"/>
  <c r="L82" i="7"/>
  <c r="L86" i="7"/>
  <c r="L90" i="7"/>
  <c r="L94" i="7"/>
  <c r="L98" i="7"/>
  <c r="L102" i="7"/>
  <c r="L106" i="7"/>
  <c r="L110" i="7"/>
  <c r="L114" i="7"/>
  <c r="L118" i="7"/>
  <c r="L122" i="7"/>
  <c r="L126" i="7"/>
  <c r="L130" i="7"/>
  <c r="L134" i="7"/>
  <c r="L71" i="7"/>
  <c r="L87" i="7"/>
  <c r="L103" i="7"/>
  <c r="L119" i="7"/>
  <c r="L135" i="7"/>
  <c r="L115" i="7"/>
  <c r="L75" i="7"/>
  <c r="L91" i="7"/>
  <c r="L107" i="7"/>
  <c r="L123" i="7"/>
  <c r="L99" i="7"/>
  <c r="L79" i="7"/>
  <c r="L95" i="7"/>
  <c r="L111" i="7"/>
  <c r="L127" i="7"/>
  <c r="L83" i="7"/>
  <c r="L131" i="7"/>
  <c r="R70" i="7"/>
  <c r="R74" i="7"/>
  <c r="R78" i="7"/>
  <c r="R82" i="7"/>
  <c r="R86" i="7"/>
  <c r="R90" i="7"/>
  <c r="R94" i="7"/>
  <c r="R98" i="7"/>
  <c r="R102" i="7"/>
  <c r="R106" i="7"/>
  <c r="R71" i="7"/>
  <c r="R75" i="7"/>
  <c r="R79" i="7"/>
  <c r="R83" i="7"/>
  <c r="R87" i="7"/>
  <c r="R91" i="7"/>
  <c r="R95" i="7"/>
  <c r="R99" i="7"/>
  <c r="R103" i="7"/>
  <c r="R107" i="7"/>
  <c r="R111" i="7"/>
  <c r="R115" i="7"/>
  <c r="R68" i="7"/>
  <c r="R72" i="7"/>
  <c r="R76" i="7"/>
  <c r="R80" i="7"/>
  <c r="R84" i="7"/>
  <c r="R88" i="7"/>
  <c r="R92" i="7"/>
  <c r="R96" i="7"/>
  <c r="R100" i="7"/>
  <c r="R104" i="7"/>
  <c r="R108" i="7"/>
  <c r="R112" i="7"/>
  <c r="R116" i="7"/>
  <c r="R77" i="7"/>
  <c r="R93" i="7"/>
  <c r="R109" i="7"/>
  <c r="R81" i="7"/>
  <c r="R97" i="7"/>
  <c r="R110" i="7"/>
  <c r="R69" i="7"/>
  <c r="R85" i="7"/>
  <c r="R101" i="7"/>
  <c r="R113" i="7"/>
  <c r="R73" i="7"/>
  <c r="R89" i="7"/>
  <c r="R105" i="7"/>
  <c r="R67" i="7"/>
  <c r="R114" i="7"/>
  <c r="P69" i="7"/>
  <c r="P73" i="7"/>
  <c r="P77" i="7"/>
  <c r="P81" i="7"/>
  <c r="P85" i="7"/>
  <c r="P89" i="7"/>
  <c r="P93" i="7"/>
  <c r="P97" i="7"/>
  <c r="P101" i="7"/>
  <c r="P105" i="7"/>
  <c r="P109" i="7"/>
  <c r="P113" i="7"/>
  <c r="P70" i="7"/>
  <c r="P74" i="7"/>
  <c r="P78" i="7"/>
  <c r="P82" i="7"/>
  <c r="P86" i="7"/>
  <c r="P90" i="7"/>
  <c r="P94" i="7"/>
  <c r="P98" i="7"/>
  <c r="P102" i="7"/>
  <c r="P106" i="7"/>
  <c r="P110" i="7"/>
  <c r="P114" i="7"/>
  <c r="P71" i="7"/>
  <c r="P79" i="7"/>
  <c r="P87" i="7"/>
  <c r="P95" i="7"/>
  <c r="P103" i="7"/>
  <c r="P111" i="7"/>
  <c r="P67" i="7"/>
  <c r="P72" i="7"/>
  <c r="P80" i="7"/>
  <c r="P88" i="7"/>
  <c r="P96" i="7"/>
  <c r="P104" i="7"/>
  <c r="P112" i="7"/>
  <c r="P75" i="7"/>
  <c r="P83" i="7"/>
  <c r="P91" i="7"/>
  <c r="P99" i="7"/>
  <c r="P107" i="7"/>
  <c r="P115" i="7"/>
  <c r="P84" i="7"/>
  <c r="P116" i="7"/>
  <c r="P76" i="7"/>
  <c r="P92" i="7"/>
  <c r="P68" i="7"/>
  <c r="P100" i="7"/>
  <c r="P108" i="7"/>
  <c r="I70" i="7"/>
  <c r="I74" i="7"/>
  <c r="I78" i="7"/>
  <c r="I82" i="7"/>
  <c r="I86" i="7"/>
  <c r="I90" i="7"/>
  <c r="I94" i="7"/>
  <c r="I98" i="7"/>
  <c r="I102" i="7"/>
  <c r="I106" i="7"/>
  <c r="I71" i="7"/>
  <c r="I75" i="7"/>
  <c r="I79" i="7"/>
  <c r="I83" i="7"/>
  <c r="I87" i="7"/>
  <c r="I91" i="7"/>
  <c r="I95" i="7"/>
  <c r="I99" i="7"/>
  <c r="I103" i="7"/>
  <c r="I68" i="7"/>
  <c r="I72" i="7"/>
  <c r="I76" i="7"/>
  <c r="I80" i="7"/>
  <c r="I84" i="7"/>
  <c r="I88" i="7"/>
  <c r="I92" i="7"/>
  <c r="I96" i="7"/>
  <c r="I100" i="7"/>
  <c r="I104" i="7"/>
  <c r="I67" i="7"/>
  <c r="I73" i="7"/>
  <c r="I89" i="7"/>
  <c r="I105" i="7"/>
  <c r="I69" i="7"/>
  <c r="I77" i="7"/>
  <c r="I93" i="7"/>
  <c r="I101" i="7"/>
  <c r="I81" i="7"/>
  <c r="I97" i="7"/>
  <c r="I85" i="7"/>
  <c r="M68" i="7"/>
  <c r="M72" i="7"/>
  <c r="M76" i="7"/>
  <c r="M80" i="7"/>
  <c r="M69" i="7"/>
  <c r="M73" i="7"/>
  <c r="M77" i="7"/>
  <c r="M81" i="7"/>
  <c r="M70" i="7"/>
  <c r="M74" i="7"/>
  <c r="M78" i="7"/>
  <c r="M75" i="7"/>
  <c r="M79" i="7"/>
  <c r="M71" i="7"/>
  <c r="M67" i="7"/>
  <c r="G68" i="7"/>
  <c r="G72" i="7"/>
  <c r="G76" i="7"/>
  <c r="G80" i="7"/>
  <c r="G84" i="7"/>
  <c r="G88" i="7"/>
  <c r="G92" i="7"/>
  <c r="G96" i="7"/>
  <c r="G100" i="7"/>
  <c r="G104" i="7"/>
  <c r="G108" i="7"/>
  <c r="G112" i="7"/>
  <c r="G116" i="7"/>
  <c r="G67" i="7"/>
  <c r="G75" i="7"/>
  <c r="G95" i="7"/>
  <c r="G107" i="7"/>
  <c r="G69" i="7"/>
  <c r="G73" i="7"/>
  <c r="G77" i="7"/>
  <c r="G81" i="7"/>
  <c r="G85" i="7"/>
  <c r="G89" i="7"/>
  <c r="G93" i="7"/>
  <c r="G97" i="7"/>
  <c r="G101" i="7"/>
  <c r="G105" i="7"/>
  <c r="G109" i="7"/>
  <c r="G113" i="7"/>
  <c r="G83" i="7"/>
  <c r="G91" i="7"/>
  <c r="G103" i="7"/>
  <c r="G115" i="7"/>
  <c r="G70" i="7"/>
  <c r="G74" i="7"/>
  <c r="G78" i="7"/>
  <c r="G82" i="7"/>
  <c r="G86" i="7"/>
  <c r="G90" i="7"/>
  <c r="G94" i="7"/>
  <c r="G98" i="7"/>
  <c r="G102" i="7"/>
  <c r="G106" i="7"/>
  <c r="G110" i="7"/>
  <c r="G114" i="7"/>
  <c r="G71" i="7"/>
  <c r="G79" i="7"/>
  <c r="G87" i="7"/>
  <c r="G99" i="7"/>
  <c r="G111" i="7"/>
  <c r="K68" i="7"/>
  <c r="K72" i="7"/>
  <c r="K76" i="7"/>
  <c r="K80" i="7"/>
  <c r="K84" i="7"/>
  <c r="K88" i="7"/>
  <c r="K69" i="7"/>
  <c r="K73" i="7"/>
  <c r="K77" i="7"/>
  <c r="K81" i="7"/>
  <c r="K85" i="7"/>
  <c r="K89" i="7"/>
  <c r="K67" i="7"/>
  <c r="K70" i="7"/>
  <c r="K74" i="7"/>
  <c r="K78" i="7"/>
  <c r="K82" i="7"/>
  <c r="K86" i="7"/>
  <c r="K90" i="7"/>
  <c r="K71" i="7"/>
  <c r="K87" i="7"/>
  <c r="K75" i="7"/>
  <c r="K91" i="7"/>
  <c r="K83" i="7"/>
  <c r="K79" i="7"/>
  <c r="E70" i="7"/>
  <c r="E74" i="7"/>
  <c r="E78" i="7"/>
  <c r="E82" i="7"/>
  <c r="E86" i="7"/>
  <c r="E90" i="7"/>
  <c r="E94" i="7"/>
  <c r="E98" i="7"/>
  <c r="E102" i="7"/>
  <c r="E106" i="7"/>
  <c r="E110" i="7"/>
  <c r="E114" i="7"/>
  <c r="E69" i="7"/>
  <c r="E81" i="7"/>
  <c r="E93" i="7"/>
  <c r="E113" i="7"/>
  <c r="E71" i="7"/>
  <c r="E75" i="7"/>
  <c r="E79" i="7"/>
  <c r="E83" i="7"/>
  <c r="E87" i="7"/>
  <c r="E91" i="7"/>
  <c r="E95" i="7"/>
  <c r="E99" i="7"/>
  <c r="E103" i="7"/>
  <c r="E107" i="7"/>
  <c r="E111" i="7"/>
  <c r="E115" i="7"/>
  <c r="E77" i="7"/>
  <c r="E89" i="7"/>
  <c r="E101" i="7"/>
  <c r="E105" i="7"/>
  <c r="E68" i="7"/>
  <c r="E72" i="7"/>
  <c r="E76" i="7"/>
  <c r="E80" i="7"/>
  <c r="E84" i="7"/>
  <c r="E88" i="7"/>
  <c r="E92" i="7"/>
  <c r="E96" i="7"/>
  <c r="E100" i="7"/>
  <c r="E104" i="7"/>
  <c r="E108" i="7"/>
  <c r="E112" i="7"/>
  <c r="E116" i="7"/>
  <c r="E67" i="7"/>
  <c r="E73" i="7"/>
  <c r="E85" i="7"/>
  <c r="E97" i="7"/>
  <c r="E109" i="7"/>
  <c r="O69" i="7"/>
  <c r="O73" i="7"/>
  <c r="O77" i="7"/>
  <c r="O81" i="7"/>
  <c r="O85" i="7"/>
  <c r="O89" i="7"/>
  <c r="O93" i="7"/>
  <c r="O70" i="7"/>
  <c r="O74" i="7"/>
  <c r="O78" i="7"/>
  <c r="O82" i="7"/>
  <c r="O86" i="7"/>
  <c r="O90" i="7"/>
  <c r="O94" i="7"/>
  <c r="O98" i="7"/>
  <c r="O102" i="7"/>
  <c r="O106" i="7"/>
  <c r="O110" i="7"/>
  <c r="O114" i="7"/>
  <c r="O71" i="7"/>
  <c r="O79" i="7"/>
  <c r="O87" i="7"/>
  <c r="O95" i="7"/>
  <c r="O100" i="7"/>
  <c r="O105" i="7"/>
  <c r="O111" i="7"/>
  <c r="O116" i="7"/>
  <c r="O72" i="7"/>
  <c r="O80" i="7"/>
  <c r="O88" i="7"/>
  <c r="O96" i="7"/>
  <c r="O101" i="7"/>
  <c r="O107" i="7"/>
  <c r="O112" i="7"/>
  <c r="O67" i="7"/>
  <c r="O75" i="7"/>
  <c r="O83" i="7"/>
  <c r="O91" i="7"/>
  <c r="O97" i="7"/>
  <c r="O103" i="7"/>
  <c r="O108" i="7"/>
  <c r="O113" i="7"/>
  <c r="O68" i="7"/>
  <c r="O99" i="7"/>
  <c r="O76" i="7"/>
  <c r="O104" i="7"/>
  <c r="O115" i="7"/>
  <c r="O84" i="7"/>
  <c r="O109" i="7"/>
  <c r="O92" i="7"/>
  <c r="F71" i="7"/>
  <c r="F75" i="7"/>
  <c r="F79" i="7"/>
  <c r="F83" i="7"/>
  <c r="F87" i="7"/>
  <c r="F91" i="7"/>
  <c r="F95" i="7"/>
  <c r="F99" i="7"/>
  <c r="F103" i="7"/>
  <c r="F70" i="7"/>
  <c r="F82" i="7"/>
  <c r="F94" i="7"/>
  <c r="F106" i="7"/>
  <c r="F68" i="7"/>
  <c r="F72" i="7"/>
  <c r="F76" i="7"/>
  <c r="F80" i="7"/>
  <c r="F84" i="7"/>
  <c r="F88" i="7"/>
  <c r="F92" i="7"/>
  <c r="F96" i="7"/>
  <c r="F100" i="7"/>
  <c r="F104" i="7"/>
  <c r="F67" i="7"/>
  <c r="F74" i="7"/>
  <c r="F90" i="7"/>
  <c r="F102" i="7"/>
  <c r="F69" i="7"/>
  <c r="F73" i="7"/>
  <c r="F77" i="7"/>
  <c r="F81" i="7"/>
  <c r="F85" i="7"/>
  <c r="F89" i="7"/>
  <c r="F93" i="7"/>
  <c r="F97" i="7"/>
  <c r="F101" i="7"/>
  <c r="F105" i="7"/>
  <c r="F78" i="7"/>
  <c r="F86" i="7"/>
  <c r="F98" i="7"/>
  <c r="Q69" i="7"/>
  <c r="Q73" i="7"/>
  <c r="Q77" i="7"/>
  <c r="Q81" i="7"/>
  <c r="Q85" i="7"/>
  <c r="Q89" i="7"/>
  <c r="Q93" i="7"/>
  <c r="Q97" i="7"/>
  <c r="Q101" i="7"/>
  <c r="Q105" i="7"/>
  <c r="Q109" i="7"/>
  <c r="Q113" i="7"/>
  <c r="Q70" i="7"/>
  <c r="Q74" i="7"/>
  <c r="Q78" i="7"/>
  <c r="Q82" i="7"/>
  <c r="Q86" i="7"/>
  <c r="Q90" i="7"/>
  <c r="Q94" i="7"/>
  <c r="Q98" i="7"/>
  <c r="Q102" i="7"/>
  <c r="Q106" i="7"/>
  <c r="Q110" i="7"/>
  <c r="Q114" i="7"/>
  <c r="Q71" i="7"/>
  <c r="Q75" i="7"/>
  <c r="Q79" i="7"/>
  <c r="Q83" i="7"/>
  <c r="Q87" i="7"/>
  <c r="Q91" i="7"/>
  <c r="Q95" i="7"/>
  <c r="Q99" i="7"/>
  <c r="Q103" i="7"/>
  <c r="Q107" i="7"/>
  <c r="Q111" i="7"/>
  <c r="Q115" i="7"/>
  <c r="Q72" i="7"/>
  <c r="Q88" i="7"/>
  <c r="Q104" i="7"/>
  <c r="Q76" i="7"/>
  <c r="Q92" i="7"/>
  <c r="Q108" i="7"/>
  <c r="Q80" i="7"/>
  <c r="Q96" i="7"/>
  <c r="Q112" i="7"/>
  <c r="Q84" i="7"/>
  <c r="Q100" i="7"/>
  <c r="Q67" i="7"/>
  <c r="Q68" i="7"/>
  <c r="Q116" i="7"/>
  <c r="J68" i="7"/>
  <c r="J72" i="7"/>
  <c r="J76" i="7"/>
  <c r="J80" i="7"/>
  <c r="J84" i="7"/>
  <c r="J88" i="7"/>
  <c r="J69" i="7"/>
  <c r="J73" i="7"/>
  <c r="J77" i="7"/>
  <c r="J81" i="7"/>
  <c r="J85" i="7"/>
  <c r="J89" i="7"/>
  <c r="J67" i="7"/>
  <c r="J70" i="7"/>
  <c r="J74" i="7"/>
  <c r="J78" i="7"/>
  <c r="J82" i="7"/>
  <c r="J86" i="7"/>
  <c r="J90" i="7"/>
  <c r="J79" i="7"/>
  <c r="J91" i="7"/>
  <c r="J83" i="7"/>
  <c r="J75" i="7"/>
  <c r="J71" i="7"/>
  <c r="J87" i="7"/>
  <c r="H69" i="7"/>
  <c r="H73" i="7"/>
  <c r="H77" i="7"/>
  <c r="H81" i="7"/>
  <c r="H85" i="7"/>
  <c r="H89" i="7"/>
  <c r="H93" i="7"/>
  <c r="H97" i="7"/>
  <c r="H101" i="7"/>
  <c r="H105" i="7"/>
  <c r="H109" i="7"/>
  <c r="H70" i="7"/>
  <c r="H74" i="7"/>
  <c r="H78" i="7"/>
  <c r="H82" i="7"/>
  <c r="H86" i="7"/>
  <c r="H90" i="7"/>
  <c r="H94" i="7"/>
  <c r="H98" i="7"/>
  <c r="H102" i="7"/>
  <c r="H106" i="7"/>
  <c r="H71" i="7"/>
  <c r="H75" i="7"/>
  <c r="H79" i="7"/>
  <c r="H83" i="7"/>
  <c r="H87" i="7"/>
  <c r="H91" i="7"/>
  <c r="H95" i="7"/>
  <c r="H99" i="7"/>
  <c r="H103" i="7"/>
  <c r="H107" i="7"/>
  <c r="H76" i="7"/>
  <c r="H92" i="7"/>
  <c r="H108" i="7"/>
  <c r="H113" i="7"/>
  <c r="H88" i="7"/>
  <c r="H116" i="7"/>
  <c r="H80" i="7"/>
  <c r="H96" i="7"/>
  <c r="H110" i="7"/>
  <c r="H114" i="7"/>
  <c r="H104" i="7"/>
  <c r="H67" i="7"/>
  <c r="H68" i="7"/>
  <c r="H84" i="7"/>
  <c r="H100" i="7"/>
  <c r="H111" i="7"/>
  <c r="H115" i="7"/>
  <c r="H72" i="7"/>
  <c r="H112" i="7"/>
  <c r="D71" i="7"/>
  <c r="D75" i="7"/>
  <c r="D79" i="7"/>
  <c r="D83" i="7"/>
  <c r="D87" i="7"/>
  <c r="D91" i="7"/>
  <c r="D95" i="7"/>
  <c r="D99" i="7"/>
  <c r="D103" i="7"/>
  <c r="D107" i="7"/>
  <c r="D111" i="7"/>
  <c r="D115" i="7"/>
  <c r="D119" i="7"/>
  <c r="D123" i="7"/>
  <c r="D127" i="7"/>
  <c r="D131" i="7"/>
  <c r="D135" i="7"/>
  <c r="D72" i="7"/>
  <c r="D76" i="7"/>
  <c r="D80" i="7"/>
  <c r="D84" i="7"/>
  <c r="D88" i="7"/>
  <c r="D92" i="7"/>
  <c r="D96" i="7"/>
  <c r="D100" i="7"/>
  <c r="D104" i="7"/>
  <c r="D108" i="7"/>
  <c r="D112" i="7"/>
  <c r="D116" i="7"/>
  <c r="D120" i="7"/>
  <c r="D124" i="7"/>
  <c r="D128" i="7"/>
  <c r="D132" i="7"/>
  <c r="D136" i="7"/>
  <c r="D69" i="7"/>
  <c r="D73" i="7"/>
  <c r="D77" i="7"/>
  <c r="D81" i="7"/>
  <c r="D85" i="7"/>
  <c r="D89" i="7"/>
  <c r="D93" i="7"/>
  <c r="D97" i="7"/>
  <c r="D101" i="7"/>
  <c r="D105" i="7"/>
  <c r="D109" i="7"/>
  <c r="D113" i="7"/>
  <c r="D117" i="7"/>
  <c r="D121" i="7"/>
  <c r="D125" i="7"/>
  <c r="D129" i="7"/>
  <c r="D133" i="7"/>
  <c r="D78" i="7"/>
  <c r="D94" i="7"/>
  <c r="D110" i="7"/>
  <c r="D126" i="7"/>
  <c r="D82" i="7"/>
  <c r="D98" i="7"/>
  <c r="D114" i="7"/>
  <c r="D130" i="7"/>
  <c r="D70" i="7"/>
  <c r="D86" i="7"/>
  <c r="D102" i="7"/>
  <c r="D118" i="7"/>
  <c r="D134" i="7"/>
  <c r="D122" i="7"/>
  <c r="D74" i="7"/>
  <c r="D90" i="7"/>
  <c r="D106" i="7"/>
  <c r="D58" i="6"/>
  <c r="D55" i="6"/>
  <c r="C45" i="6"/>
  <c r="D69" i="6"/>
  <c r="C64" i="6"/>
  <c r="C70" i="6"/>
  <c r="E27" i="6"/>
  <c r="D61" i="6"/>
  <c r="D53" i="6"/>
  <c r="D57" i="6"/>
  <c r="D54" i="6"/>
  <c r="D59" i="6"/>
  <c r="D63" i="6"/>
  <c r="D62" i="6"/>
  <c r="D56" i="6"/>
  <c r="D60" i="6"/>
  <c r="D38" i="6"/>
  <c r="D40" i="6" s="1"/>
  <c r="D45" i="6" s="1"/>
  <c r="F13" i="6"/>
  <c r="E15" i="6"/>
  <c r="D15" i="6"/>
  <c r="E18" i="6"/>
  <c r="B89" i="2"/>
  <c r="D21" i="1"/>
  <c r="C19" i="4"/>
  <c r="D40" i="3" s="1"/>
  <c r="D27" i="3" s="1"/>
  <c r="C33" i="4"/>
  <c r="C5" i="4"/>
  <c r="C6" i="4"/>
  <c r="C7" i="4"/>
  <c r="C4" i="4"/>
  <c r="D35" i="3" s="1"/>
  <c r="D21" i="3" s="1"/>
  <c r="E10" i="3" s="1"/>
  <c r="B52" i="2"/>
  <c r="B13" i="2" s="1"/>
  <c r="B68" i="2"/>
  <c r="B15" i="2" s="1"/>
  <c r="C12" i="4" s="1"/>
  <c r="B10" i="2"/>
  <c r="B28" i="2" s="1"/>
  <c r="F14" i="1"/>
  <c r="D67" i="7" l="1"/>
  <c r="D187" i="7"/>
  <c r="D188" i="7"/>
  <c r="D189" i="7"/>
  <c r="D190" i="7"/>
  <c r="D191" i="7"/>
  <c r="D192" i="7"/>
  <c r="D193" i="7"/>
  <c r="D194" i="7"/>
  <c r="D195" i="7"/>
  <c r="D196" i="7"/>
  <c r="D197" i="7"/>
  <c r="D198" i="7"/>
  <c r="D199" i="7"/>
  <c r="D200" i="7"/>
  <c r="D201" i="7"/>
  <c r="D202" i="7"/>
  <c r="D203" i="7"/>
  <c r="D204" i="7"/>
  <c r="D205" i="7"/>
  <c r="D206" i="7"/>
  <c r="D207" i="7"/>
  <c r="D208" i="7"/>
  <c r="D209" i="7"/>
  <c r="D210" i="7"/>
  <c r="D211" i="7"/>
  <c r="D212" i="7"/>
  <c r="D213" i="7"/>
  <c r="D214" i="7"/>
  <c r="D215" i="7"/>
  <c r="D216" i="7"/>
  <c r="D217" i="7"/>
  <c r="D218" i="7"/>
  <c r="D219" i="7"/>
  <c r="D220" i="7"/>
  <c r="D221" i="7"/>
  <c r="D222" i="7"/>
  <c r="D223" i="7"/>
  <c r="D224" i="7"/>
  <c r="D225" i="7"/>
  <c r="D226" i="7"/>
  <c r="D227" i="7"/>
  <c r="D228" i="7"/>
  <c r="D229" i="7"/>
  <c r="D230" i="7"/>
  <c r="D231" i="7"/>
  <c r="D232" i="7"/>
  <c r="D233" i="7"/>
  <c r="D234" i="7"/>
  <c r="D235" i="7"/>
  <c r="D236" i="7"/>
  <c r="D237" i="7"/>
  <c r="D238" i="7"/>
  <c r="D239" i="7"/>
  <c r="D240" i="7"/>
  <c r="D241" i="7"/>
  <c r="D242" i="7"/>
  <c r="D243" i="7"/>
  <c r="D244" i="7"/>
  <c r="D245" i="7"/>
  <c r="D246" i="7"/>
  <c r="D247" i="7"/>
  <c r="D248" i="7"/>
  <c r="D249" i="7"/>
  <c r="D250" i="7"/>
  <c r="D251" i="7"/>
  <c r="D252" i="7"/>
  <c r="D253" i="7"/>
  <c r="D254" i="7"/>
  <c r="D255" i="7"/>
  <c r="D256" i="7"/>
  <c r="D257" i="7"/>
  <c r="D258" i="7"/>
  <c r="D259" i="7"/>
  <c r="D260" i="7"/>
  <c r="D261" i="7"/>
  <c r="D262" i="7"/>
  <c r="D263" i="7"/>
  <c r="D264" i="7"/>
  <c r="D265" i="7"/>
  <c r="D266" i="7"/>
  <c r="D267" i="7"/>
  <c r="C267" i="7" s="1"/>
  <c r="D148" i="7"/>
  <c r="D68" i="7"/>
  <c r="G31" i="7"/>
  <c r="B91" i="2"/>
  <c r="C32" i="6" s="1"/>
  <c r="D7" i="3"/>
  <c r="E31" i="7"/>
  <c r="D22" i="1"/>
  <c r="H15" i="3"/>
  <c r="H14" i="3"/>
  <c r="H30" i="1"/>
  <c r="H63" i="7"/>
  <c r="H64" i="7" s="1"/>
  <c r="F63" i="7"/>
  <c r="F64" i="7" s="1"/>
  <c r="O63" i="7"/>
  <c r="O64" i="7" s="1"/>
  <c r="L63" i="7"/>
  <c r="L64" i="7" s="1"/>
  <c r="N63" i="7"/>
  <c r="N64" i="7" s="1"/>
  <c r="Q63" i="7"/>
  <c r="Q64" i="7" s="1"/>
  <c r="E63" i="7"/>
  <c r="E64" i="7" s="1"/>
  <c r="I63" i="7"/>
  <c r="I64" i="7" s="1"/>
  <c r="P63" i="7"/>
  <c r="P64" i="7" s="1"/>
  <c r="R63" i="7"/>
  <c r="R64" i="7" s="1"/>
  <c r="M63" i="7"/>
  <c r="M64" i="7" s="1"/>
  <c r="J63" i="7"/>
  <c r="J64" i="7" s="1"/>
  <c r="K63" i="7"/>
  <c r="K64" i="7" s="1"/>
  <c r="G63" i="7"/>
  <c r="G64" i="7" s="1"/>
  <c r="B79" i="2"/>
  <c r="O25" i="6"/>
  <c r="O11" i="4" s="1"/>
  <c r="R25" i="6"/>
  <c r="R11" i="4" s="1"/>
  <c r="Q25" i="6"/>
  <c r="Q11" i="4" s="1"/>
  <c r="P25" i="6"/>
  <c r="P11" i="4" s="1"/>
  <c r="M25" i="6"/>
  <c r="M11" i="4" s="1"/>
  <c r="N25" i="6"/>
  <c r="N11" i="4" s="1"/>
  <c r="B14" i="2"/>
  <c r="D5" i="4"/>
  <c r="E5" i="4" s="1"/>
  <c r="D6" i="4"/>
  <c r="E6" i="4" s="1"/>
  <c r="B97" i="2"/>
  <c r="B98" i="2" s="1"/>
  <c r="B93" i="2"/>
  <c r="B84" i="2" s="1"/>
  <c r="E7" i="3" s="1"/>
  <c r="I7" i="3"/>
  <c r="G7" i="3"/>
  <c r="F7" i="3"/>
  <c r="H7" i="3"/>
  <c r="F27" i="6"/>
  <c r="E30" i="6"/>
  <c r="E19" i="4" s="1"/>
  <c r="F40" i="3" s="1"/>
  <c r="F27" i="3" s="1"/>
  <c r="D64" i="6"/>
  <c r="D70" i="6"/>
  <c r="F21" i="1"/>
  <c r="E38" i="6"/>
  <c r="F18" i="6"/>
  <c r="E20" i="6"/>
  <c r="E55" i="6" s="1"/>
  <c r="F15" i="6"/>
  <c r="G13" i="6"/>
  <c r="C10" i="4"/>
  <c r="D4" i="4"/>
  <c r="E35" i="3" s="1"/>
  <c r="E21" i="3" s="1"/>
  <c r="C8" i="4"/>
  <c r="C26" i="4" s="1"/>
  <c r="D63" i="7" l="1"/>
  <c r="D64" i="7" s="1"/>
  <c r="C84" i="6"/>
  <c r="C89" i="6"/>
  <c r="D89" i="6" s="1"/>
  <c r="H16" i="3"/>
  <c r="D10" i="4"/>
  <c r="E36" i="3" s="1"/>
  <c r="E23" i="3" s="1"/>
  <c r="D36" i="3"/>
  <c r="D23" i="3" s="1"/>
  <c r="B80" i="2"/>
  <c r="C11" i="4"/>
  <c r="D25" i="6"/>
  <c r="D11" i="4" s="1"/>
  <c r="F6" i="4"/>
  <c r="F5" i="4"/>
  <c r="B86" i="2"/>
  <c r="D84" i="6"/>
  <c r="D86" i="6" s="1"/>
  <c r="E9" i="3" s="1"/>
  <c r="B33" i="2"/>
  <c r="C35" i="6"/>
  <c r="C44" i="6" s="1"/>
  <c r="D42" i="6" s="1"/>
  <c r="F30" i="6"/>
  <c r="F19" i="4" s="1"/>
  <c r="G40" i="3" s="1"/>
  <c r="G27" i="3" s="1"/>
  <c r="G27" i="6"/>
  <c r="E63" i="6"/>
  <c r="E53" i="6"/>
  <c r="E69" i="6"/>
  <c r="E57" i="6"/>
  <c r="E61" i="6"/>
  <c r="E56" i="6"/>
  <c r="E62" i="6"/>
  <c r="E60" i="6"/>
  <c r="E59" i="6"/>
  <c r="E54" i="6"/>
  <c r="E58" i="6"/>
  <c r="E67" i="6"/>
  <c r="E40" i="6"/>
  <c r="E45" i="6" s="1"/>
  <c r="F38" i="6"/>
  <c r="H13" i="6"/>
  <c r="G15" i="6"/>
  <c r="F20" i="6"/>
  <c r="F55" i="6" s="1"/>
  <c r="G18" i="6"/>
  <c r="D12" i="4"/>
  <c r="E12" i="4" s="1"/>
  <c r="E4" i="4"/>
  <c r="F35" i="3" s="1"/>
  <c r="F21" i="3" s="1"/>
  <c r="D47" i="6" l="1"/>
  <c r="G5" i="4"/>
  <c r="G6" i="4"/>
  <c r="F25" i="6"/>
  <c r="F11" i="4" s="1"/>
  <c r="E25" i="6"/>
  <c r="E11" i="4" s="1"/>
  <c r="B17" i="2"/>
  <c r="C14" i="4"/>
  <c r="R84" i="6"/>
  <c r="H84" i="6"/>
  <c r="G84" i="6"/>
  <c r="F84" i="6"/>
  <c r="E84" i="6"/>
  <c r="M84" i="6"/>
  <c r="F67" i="6"/>
  <c r="D32" i="6"/>
  <c r="E32" i="6" s="1"/>
  <c r="C31" i="4"/>
  <c r="G25" i="6"/>
  <c r="G11" i="4" s="1"/>
  <c r="H27" i="6"/>
  <c r="G30" i="6"/>
  <c r="G19" i="4" s="1"/>
  <c r="H40" i="3" s="1"/>
  <c r="H27" i="3" s="1"/>
  <c r="F61" i="6"/>
  <c r="F58" i="6"/>
  <c r="F59" i="6"/>
  <c r="F56" i="6"/>
  <c r="F54" i="6"/>
  <c r="F60" i="6"/>
  <c r="F57" i="6"/>
  <c r="F63" i="6"/>
  <c r="F62" i="6"/>
  <c r="F69" i="6"/>
  <c r="F53" i="6"/>
  <c r="E64" i="6"/>
  <c r="E70" i="6"/>
  <c r="D8" i="4"/>
  <c r="D26" i="4" s="1"/>
  <c r="F40" i="6"/>
  <c r="F45" i="6" s="1"/>
  <c r="G38" i="6"/>
  <c r="H18" i="6"/>
  <c r="G20" i="6"/>
  <c r="I13" i="6"/>
  <c r="H15" i="6"/>
  <c r="F12" i="4"/>
  <c r="E10" i="4"/>
  <c r="F36" i="3" s="1"/>
  <c r="F23" i="3" s="1"/>
  <c r="F4" i="4"/>
  <c r="G35" i="3" s="1"/>
  <c r="G21" i="3" s="1"/>
  <c r="E8" i="4"/>
  <c r="E26" i="4" s="1"/>
  <c r="E89" i="6" l="1"/>
  <c r="H6" i="4"/>
  <c r="H5" i="4"/>
  <c r="R86" i="6"/>
  <c r="R85" i="6"/>
  <c r="C86" i="6"/>
  <c r="D9" i="3" s="1"/>
  <c r="D10" i="3" s="1"/>
  <c r="C85" i="6"/>
  <c r="D8" i="3" s="1"/>
  <c r="E85" i="6"/>
  <c r="F8" i="3" s="1"/>
  <c r="E86" i="6"/>
  <c r="F9" i="3" s="1"/>
  <c r="F10" i="3" s="1"/>
  <c r="F86" i="6"/>
  <c r="G9" i="3" s="1"/>
  <c r="G10" i="3" s="1"/>
  <c r="F85" i="6"/>
  <c r="G8" i="3" s="1"/>
  <c r="G85" i="6"/>
  <c r="H8" i="3" s="1"/>
  <c r="G86" i="6"/>
  <c r="H9" i="3" s="1"/>
  <c r="H10" i="3" s="1"/>
  <c r="M86" i="6"/>
  <c r="M85" i="6"/>
  <c r="H86" i="6"/>
  <c r="I9" i="3" s="1"/>
  <c r="H85" i="6"/>
  <c r="I8" i="3" s="1"/>
  <c r="E33" i="3"/>
  <c r="E19" i="3" s="1"/>
  <c r="D35" i="6"/>
  <c r="E35" i="6"/>
  <c r="F32" i="6"/>
  <c r="H25" i="6"/>
  <c r="H11" i="4" s="1"/>
  <c r="I27" i="6"/>
  <c r="H30" i="6"/>
  <c r="H19" i="4" s="1"/>
  <c r="I40" i="3" s="1"/>
  <c r="I27" i="3" s="1"/>
  <c r="G61" i="6"/>
  <c r="G56" i="6"/>
  <c r="G57" i="6"/>
  <c r="G69" i="6"/>
  <c r="F10" i="4"/>
  <c r="G36" i="3" s="1"/>
  <c r="G23" i="3" s="1"/>
  <c r="G60" i="6"/>
  <c r="G55" i="6"/>
  <c r="G53" i="6"/>
  <c r="G63" i="6"/>
  <c r="G54" i="6"/>
  <c r="G62" i="6"/>
  <c r="F64" i="6"/>
  <c r="G67" i="6"/>
  <c r="F70" i="6"/>
  <c r="G59" i="6"/>
  <c r="G58" i="6"/>
  <c r="H38" i="6"/>
  <c r="G40" i="6"/>
  <c r="G45" i="6" s="1"/>
  <c r="J13" i="6"/>
  <c r="I15" i="6"/>
  <c r="I18" i="6"/>
  <c r="H20" i="6"/>
  <c r="G12" i="4"/>
  <c r="G4" i="4"/>
  <c r="H35" i="3" s="1"/>
  <c r="H21" i="3" s="1"/>
  <c r="F8" i="4"/>
  <c r="F26" i="4" s="1"/>
  <c r="F89" i="6" l="1"/>
  <c r="E34" i="3"/>
  <c r="E20" i="3" s="1"/>
  <c r="I5" i="4"/>
  <c r="I6" i="4"/>
  <c r="D31" i="4"/>
  <c r="D44" i="6"/>
  <c r="E31" i="4"/>
  <c r="E44" i="6"/>
  <c r="F35" i="6"/>
  <c r="G32" i="6"/>
  <c r="H61" i="6"/>
  <c r="I25" i="6"/>
  <c r="I11" i="4" s="1"/>
  <c r="J27" i="6"/>
  <c r="I30" i="6"/>
  <c r="I19" i="4" s="1"/>
  <c r="J40" i="3" s="1"/>
  <c r="J27" i="3" s="1"/>
  <c r="H59" i="6"/>
  <c r="H58" i="6"/>
  <c r="G10" i="4"/>
  <c r="H36" i="3" s="1"/>
  <c r="H23" i="3" s="1"/>
  <c r="G64" i="6"/>
  <c r="H54" i="6"/>
  <c r="H62" i="6"/>
  <c r="H63" i="6"/>
  <c r="H67" i="6"/>
  <c r="G70" i="6"/>
  <c r="H56" i="6"/>
  <c r="H53" i="6"/>
  <c r="H69" i="6"/>
  <c r="H55" i="6"/>
  <c r="H57" i="6"/>
  <c r="H60" i="6"/>
  <c r="H40" i="6"/>
  <c r="H45" i="6" s="1"/>
  <c r="I38" i="6"/>
  <c r="J15" i="6"/>
  <c r="K13" i="6"/>
  <c r="J18" i="6"/>
  <c r="I20" i="6"/>
  <c r="H12" i="4"/>
  <c r="H4" i="4"/>
  <c r="I35" i="3" s="1"/>
  <c r="I21" i="3" s="1"/>
  <c r="G8" i="4"/>
  <c r="G26" i="4" s="1"/>
  <c r="I67" i="6" l="1"/>
  <c r="E42" i="6"/>
  <c r="F33" i="3" s="1"/>
  <c r="F19" i="3" s="1"/>
  <c r="G89" i="6"/>
  <c r="D49" i="6"/>
  <c r="I61" i="6"/>
  <c r="J6" i="4"/>
  <c r="J5" i="4"/>
  <c r="F31" i="4"/>
  <c r="F44" i="6"/>
  <c r="H32" i="6"/>
  <c r="G35" i="6"/>
  <c r="J25" i="6"/>
  <c r="J11" i="4" s="1"/>
  <c r="K27" i="6"/>
  <c r="J30" i="6"/>
  <c r="J19" i="4" s="1"/>
  <c r="K40" i="3" s="1"/>
  <c r="K27" i="3" s="1"/>
  <c r="H10" i="4"/>
  <c r="I36" i="3" s="1"/>
  <c r="I23" i="3" s="1"/>
  <c r="I60" i="6"/>
  <c r="I53" i="6"/>
  <c r="I69" i="6"/>
  <c r="I57" i="6"/>
  <c r="I62" i="6"/>
  <c r="H64" i="6"/>
  <c r="I59" i="6"/>
  <c r="H70" i="6"/>
  <c r="I54" i="6"/>
  <c r="I58" i="6"/>
  <c r="I55" i="6"/>
  <c r="I56" i="6"/>
  <c r="I63" i="6"/>
  <c r="I40" i="6"/>
  <c r="I45" i="6" s="1"/>
  <c r="J38" i="6"/>
  <c r="K15" i="6"/>
  <c r="L13" i="6"/>
  <c r="J20" i="6"/>
  <c r="K18" i="6"/>
  <c r="I12" i="4"/>
  <c r="I4" i="4"/>
  <c r="J35" i="3" s="1"/>
  <c r="J21" i="3" s="1"/>
  <c r="H8" i="4"/>
  <c r="H26" i="4" s="1"/>
  <c r="F42" i="6" l="1"/>
  <c r="G33" i="3" s="1"/>
  <c r="G19" i="3" s="1"/>
  <c r="E47" i="6"/>
  <c r="F34" i="3" s="1"/>
  <c r="F20" i="3" s="1"/>
  <c r="H89" i="6"/>
  <c r="J61" i="6"/>
  <c r="J58" i="6"/>
  <c r="K6" i="4"/>
  <c r="K5" i="4"/>
  <c r="G31" i="4"/>
  <c r="G44" i="6"/>
  <c r="H35" i="6"/>
  <c r="I32" i="6"/>
  <c r="I10" i="4"/>
  <c r="J36" i="3" s="1"/>
  <c r="J23" i="3" s="1"/>
  <c r="L25" i="6"/>
  <c r="L11" i="4" s="1"/>
  <c r="K25" i="6"/>
  <c r="K11" i="4" s="1"/>
  <c r="L27" i="6"/>
  <c r="K30" i="6"/>
  <c r="K19" i="4" s="1"/>
  <c r="L40" i="3" s="1"/>
  <c r="L27" i="3" s="1"/>
  <c r="I64" i="6"/>
  <c r="J63" i="6"/>
  <c r="I70" i="6"/>
  <c r="J67" i="6"/>
  <c r="J69" i="6"/>
  <c r="J56" i="6"/>
  <c r="J53" i="6"/>
  <c r="J62" i="6"/>
  <c r="J54" i="6"/>
  <c r="J59" i="6"/>
  <c r="J60" i="6"/>
  <c r="J55" i="6"/>
  <c r="J57" i="6"/>
  <c r="J40" i="6"/>
  <c r="J45" i="6" s="1"/>
  <c r="K38" i="6"/>
  <c r="L18" i="6"/>
  <c r="K20" i="6"/>
  <c r="K61" i="6" s="1"/>
  <c r="M13" i="6"/>
  <c r="L15" i="6"/>
  <c r="J12" i="4"/>
  <c r="J4" i="4"/>
  <c r="K35" i="3" s="1"/>
  <c r="K21" i="3" s="1"/>
  <c r="I8" i="4"/>
  <c r="I26" i="4" s="1"/>
  <c r="F47" i="6" l="1"/>
  <c r="G34" i="3" s="1"/>
  <c r="G20" i="3" s="1"/>
  <c r="G42" i="6"/>
  <c r="H33" i="3" s="1"/>
  <c r="H19" i="3" s="1"/>
  <c r="E49" i="6"/>
  <c r="I89" i="6"/>
  <c r="L6" i="4"/>
  <c r="L5" i="4"/>
  <c r="H31" i="4"/>
  <c r="H44" i="6"/>
  <c r="J32" i="6"/>
  <c r="I35" i="6"/>
  <c r="J10" i="4"/>
  <c r="K36" i="3" s="1"/>
  <c r="K23" i="3" s="1"/>
  <c r="M27" i="6"/>
  <c r="L30" i="6"/>
  <c r="L19" i="4" s="1"/>
  <c r="M40" i="3" s="1"/>
  <c r="M27" i="3" s="1"/>
  <c r="J64" i="6"/>
  <c r="K60" i="6"/>
  <c r="K59" i="6"/>
  <c r="K53" i="6"/>
  <c r="K57" i="6"/>
  <c r="K54" i="6"/>
  <c r="K56" i="6"/>
  <c r="K58" i="6"/>
  <c r="K55" i="6"/>
  <c r="K62" i="6"/>
  <c r="K69" i="6"/>
  <c r="K63" i="6"/>
  <c r="J70" i="6"/>
  <c r="K67" i="6"/>
  <c r="K40" i="6"/>
  <c r="K45" i="6" s="1"/>
  <c r="L38" i="6"/>
  <c r="N13" i="6"/>
  <c r="M15" i="6"/>
  <c r="M6" i="4" s="1"/>
  <c r="L20" i="6"/>
  <c r="L61" i="6" s="1"/>
  <c r="M18" i="6"/>
  <c r="K12" i="4"/>
  <c r="K4" i="4"/>
  <c r="L35" i="3" s="1"/>
  <c r="L21" i="3" s="1"/>
  <c r="J8" i="4"/>
  <c r="J26" i="4" s="1"/>
  <c r="H42" i="6" l="1"/>
  <c r="I33" i="3" s="1"/>
  <c r="I19" i="3" s="1"/>
  <c r="G47" i="6"/>
  <c r="H34" i="3" s="1"/>
  <c r="H20" i="3" s="1"/>
  <c r="F49" i="6"/>
  <c r="J89" i="6"/>
  <c r="G49" i="6"/>
  <c r="M5" i="4"/>
  <c r="I31" i="4"/>
  <c r="I44" i="6"/>
  <c r="K32" i="6"/>
  <c r="J35" i="6"/>
  <c r="K10" i="4"/>
  <c r="L36" i="3" s="1"/>
  <c r="L23" i="3" s="1"/>
  <c r="N27" i="6"/>
  <c r="M30" i="6"/>
  <c r="M19" i="4" s="1"/>
  <c r="N40" i="3" s="1"/>
  <c r="N27" i="3" s="1"/>
  <c r="K64" i="6"/>
  <c r="L62" i="6"/>
  <c r="L54" i="6"/>
  <c r="L55" i="6"/>
  <c r="L63" i="6"/>
  <c r="L58" i="6"/>
  <c r="L53" i="6"/>
  <c r="L67" i="6"/>
  <c r="K70" i="6"/>
  <c r="L69" i="6"/>
  <c r="L56" i="6"/>
  <c r="L59" i="6"/>
  <c r="L60" i="6"/>
  <c r="L57" i="6"/>
  <c r="M38" i="6"/>
  <c r="L40" i="6"/>
  <c r="L45" i="6" s="1"/>
  <c r="N18" i="6"/>
  <c r="M20" i="6"/>
  <c r="M61" i="6" s="1"/>
  <c r="N15" i="6"/>
  <c r="N6" i="4" s="1"/>
  <c r="O13" i="6"/>
  <c r="L12" i="4"/>
  <c r="L4" i="4"/>
  <c r="M35" i="3" s="1"/>
  <c r="M21" i="3" s="1"/>
  <c r="K8" i="4"/>
  <c r="K26" i="4" s="1"/>
  <c r="I42" i="6" l="1"/>
  <c r="J33" i="3" s="1"/>
  <c r="J19" i="3" s="1"/>
  <c r="H47" i="6"/>
  <c r="I34" i="3" s="1"/>
  <c r="I20" i="3" s="1"/>
  <c r="K89" i="6"/>
  <c r="H49" i="6"/>
  <c r="N5" i="4"/>
  <c r="J31" i="4"/>
  <c r="J44" i="6"/>
  <c r="J42" i="6"/>
  <c r="K33" i="3" s="1"/>
  <c r="K19" i="3" s="1"/>
  <c r="K35" i="6"/>
  <c r="L32" i="6"/>
  <c r="L10" i="4"/>
  <c r="M36" i="3" s="1"/>
  <c r="M23" i="3" s="1"/>
  <c r="O27" i="6"/>
  <c r="N30" i="6"/>
  <c r="N19" i="4" s="1"/>
  <c r="O40" i="3" s="1"/>
  <c r="O27" i="3" s="1"/>
  <c r="M57" i="6"/>
  <c r="M62" i="6"/>
  <c r="M56" i="6"/>
  <c r="M53" i="6"/>
  <c r="M59" i="6"/>
  <c r="M55" i="6"/>
  <c r="L64" i="6"/>
  <c r="M54" i="6"/>
  <c r="M63" i="6"/>
  <c r="M67" i="6"/>
  <c r="L70" i="6"/>
  <c r="M60" i="6"/>
  <c r="M69" i="6"/>
  <c r="M58" i="6"/>
  <c r="N38" i="6"/>
  <c r="M40" i="6"/>
  <c r="M45" i="6" s="1"/>
  <c r="O15" i="6"/>
  <c r="O6" i="4" s="1"/>
  <c r="P13" i="6"/>
  <c r="N20" i="6"/>
  <c r="N61" i="6" s="1"/>
  <c r="O18" i="6"/>
  <c r="M12" i="4"/>
  <c r="M4" i="4"/>
  <c r="N35" i="3" s="1"/>
  <c r="N21" i="3" s="1"/>
  <c r="L8" i="4"/>
  <c r="L26" i="4" s="1"/>
  <c r="I47" i="6" l="1"/>
  <c r="J34" i="3" s="1"/>
  <c r="J20" i="3" s="1"/>
  <c r="L89" i="6"/>
  <c r="O5" i="4"/>
  <c r="K31" i="4"/>
  <c r="K44" i="6"/>
  <c r="K42" i="6"/>
  <c r="L33" i="3" s="1"/>
  <c r="L19" i="3" s="1"/>
  <c r="J47" i="6"/>
  <c r="K34" i="3" s="1"/>
  <c r="K20" i="3" s="1"/>
  <c r="M32" i="6"/>
  <c r="L35" i="6"/>
  <c r="M10" i="4"/>
  <c r="N36" i="3" s="1"/>
  <c r="N23" i="3" s="1"/>
  <c r="P27" i="6"/>
  <c r="O30" i="6"/>
  <c r="O19" i="4" s="1"/>
  <c r="P40" i="3" s="1"/>
  <c r="P27" i="3" s="1"/>
  <c r="M64" i="6"/>
  <c r="N58" i="6"/>
  <c r="M70" i="6"/>
  <c r="N67" i="6"/>
  <c r="N56" i="6"/>
  <c r="N69" i="6"/>
  <c r="N53" i="6"/>
  <c r="N59" i="6"/>
  <c r="N60" i="6"/>
  <c r="N55" i="6"/>
  <c r="N63" i="6"/>
  <c r="N57" i="6"/>
  <c r="N62" i="6"/>
  <c r="N54" i="6"/>
  <c r="N40" i="6"/>
  <c r="N45" i="6" s="1"/>
  <c r="O38" i="6"/>
  <c r="P18" i="6"/>
  <c r="O20" i="6"/>
  <c r="O61" i="6" s="1"/>
  <c r="Q13" i="6"/>
  <c r="P15" i="6"/>
  <c r="N12" i="4"/>
  <c r="N4" i="4"/>
  <c r="O35" i="3" s="1"/>
  <c r="O21" i="3" s="1"/>
  <c r="M8" i="4"/>
  <c r="M26" i="4" s="1"/>
  <c r="I49" i="6" l="1"/>
  <c r="M89" i="6"/>
  <c r="J49" i="6"/>
  <c r="P5" i="4"/>
  <c r="P6" i="4"/>
  <c r="L31" i="4"/>
  <c r="L44" i="6"/>
  <c r="L42" i="6"/>
  <c r="M33" i="3" s="1"/>
  <c r="M19" i="3" s="1"/>
  <c r="K47" i="6"/>
  <c r="L34" i="3" s="1"/>
  <c r="L20" i="3" s="1"/>
  <c r="N32" i="6"/>
  <c r="M35" i="6"/>
  <c r="N10" i="4"/>
  <c r="O36" i="3" s="1"/>
  <c r="O23" i="3" s="1"/>
  <c r="Q27" i="6"/>
  <c r="P30" i="6"/>
  <c r="P19" i="4" s="1"/>
  <c r="Q40" i="3" s="1"/>
  <c r="Q27" i="3" s="1"/>
  <c r="O54" i="6"/>
  <c r="O55" i="6"/>
  <c r="O69" i="6"/>
  <c r="O62" i="6"/>
  <c r="O60" i="6"/>
  <c r="O56" i="6"/>
  <c r="O58" i="6"/>
  <c r="N64" i="6"/>
  <c r="O63" i="6"/>
  <c r="O53" i="6"/>
  <c r="O57" i="6"/>
  <c r="O59" i="6"/>
  <c r="N70" i="6"/>
  <c r="O67" i="6"/>
  <c r="O40" i="6"/>
  <c r="O45" i="6" s="1"/>
  <c r="P38" i="6"/>
  <c r="Q18" i="6"/>
  <c r="P20" i="6"/>
  <c r="R13" i="6"/>
  <c r="R15" i="6" s="1"/>
  <c r="Q15" i="6"/>
  <c r="O12" i="4"/>
  <c r="O4" i="4"/>
  <c r="P35" i="3" s="1"/>
  <c r="P21" i="3" s="1"/>
  <c r="N8" i="4"/>
  <c r="N26" i="4" s="1"/>
  <c r="N89" i="6" l="1"/>
  <c r="K49" i="6"/>
  <c r="Q5" i="4"/>
  <c r="R5" i="4" s="1"/>
  <c r="Q6" i="4"/>
  <c r="R6" i="4" s="1"/>
  <c r="M31" i="4"/>
  <c r="M44" i="6"/>
  <c r="M42" i="6"/>
  <c r="N33" i="3" s="1"/>
  <c r="N19" i="3" s="1"/>
  <c r="L47" i="6"/>
  <c r="M34" i="3" s="1"/>
  <c r="M20" i="3" s="1"/>
  <c r="N35" i="6"/>
  <c r="O32" i="6"/>
  <c r="O10" i="4"/>
  <c r="P36" i="3" s="1"/>
  <c r="P23" i="3" s="1"/>
  <c r="R27" i="6"/>
  <c r="R30" i="6" s="1"/>
  <c r="R19" i="4" s="1"/>
  <c r="S40" i="3" s="1"/>
  <c r="S27" i="3" s="1"/>
  <c r="Q30" i="6"/>
  <c r="Q19" i="4" s="1"/>
  <c r="R40" i="3" s="1"/>
  <c r="R27" i="3" s="1"/>
  <c r="P60" i="6"/>
  <c r="P54" i="6"/>
  <c r="P59" i="6"/>
  <c r="P53" i="6"/>
  <c r="P61" i="6"/>
  <c r="P57" i="6"/>
  <c r="P63" i="6"/>
  <c r="P56" i="6"/>
  <c r="P55" i="6"/>
  <c r="P67" i="6"/>
  <c r="O70" i="6"/>
  <c r="P58" i="6"/>
  <c r="O64" i="6"/>
  <c r="P62" i="6"/>
  <c r="P69" i="6"/>
  <c r="P40" i="6"/>
  <c r="P45" i="6" s="1"/>
  <c r="Q38" i="6"/>
  <c r="R18" i="6"/>
  <c r="R20" i="6" s="1"/>
  <c r="Q20" i="6"/>
  <c r="P12" i="4"/>
  <c r="P4" i="4"/>
  <c r="Q35" i="3" s="1"/>
  <c r="Q21" i="3" s="1"/>
  <c r="O8" i="4"/>
  <c r="O26" i="4" s="1"/>
  <c r="O89" i="6" l="1"/>
  <c r="L49" i="6"/>
  <c r="N31" i="4"/>
  <c r="N44" i="6"/>
  <c r="N42" i="6"/>
  <c r="O33" i="3" s="1"/>
  <c r="O19" i="3" s="1"/>
  <c r="M47" i="6"/>
  <c r="N34" i="3" s="1"/>
  <c r="N20" i="3" s="1"/>
  <c r="O35" i="6"/>
  <c r="P32" i="6"/>
  <c r="P10" i="4"/>
  <c r="Q36" i="3" s="1"/>
  <c r="Q23" i="3" s="1"/>
  <c r="Q60" i="6"/>
  <c r="R60" i="6" s="1"/>
  <c r="Q56" i="6"/>
  <c r="R56" i="6" s="1"/>
  <c r="Q61" i="6"/>
  <c r="R61" i="6" s="1"/>
  <c r="Q62" i="6"/>
  <c r="R62" i="6" s="1"/>
  <c r="Q69" i="6"/>
  <c r="R69" i="6" s="1"/>
  <c r="Q53" i="6"/>
  <c r="R53" i="6" s="1"/>
  <c r="Q67" i="6"/>
  <c r="P70" i="6"/>
  <c r="Q55" i="6"/>
  <c r="R55" i="6" s="1"/>
  <c r="Q63" i="6"/>
  <c r="R63" i="6" s="1"/>
  <c r="Q58" i="6"/>
  <c r="R58" i="6" s="1"/>
  <c r="Q54" i="6"/>
  <c r="R54" i="6" s="1"/>
  <c r="Q59" i="6"/>
  <c r="R59" i="6" s="1"/>
  <c r="P64" i="6"/>
  <c r="Q57" i="6"/>
  <c r="R57" i="6" s="1"/>
  <c r="R38" i="6"/>
  <c r="R40" i="6" s="1"/>
  <c r="R45" i="6" s="1"/>
  <c r="Q40" i="6"/>
  <c r="Q45" i="6" s="1"/>
  <c r="Q12" i="4"/>
  <c r="R12" i="4" s="1"/>
  <c r="Q4" i="4"/>
  <c r="R35" i="3" s="1"/>
  <c r="R21" i="3" s="1"/>
  <c r="P8" i="4"/>
  <c r="P26" i="4" s="1"/>
  <c r="P89" i="6" l="1"/>
  <c r="M49" i="6"/>
  <c r="O31" i="4"/>
  <c r="O44" i="6"/>
  <c r="N47" i="6"/>
  <c r="O34" i="3" s="1"/>
  <c r="O20" i="3" s="1"/>
  <c r="O42" i="6"/>
  <c r="P33" i="3" s="1"/>
  <c r="P19" i="3" s="1"/>
  <c r="Q32" i="6"/>
  <c r="P35" i="6"/>
  <c r="Q10" i="4"/>
  <c r="R36" i="3" s="1"/>
  <c r="R23" i="3" s="1"/>
  <c r="Q64" i="6"/>
  <c r="R67" i="6"/>
  <c r="R70" i="6" s="1"/>
  <c r="Q70" i="6"/>
  <c r="R64" i="6"/>
  <c r="R4" i="4"/>
  <c r="S35" i="3" s="1"/>
  <c r="S21" i="3" s="1"/>
  <c r="Q8" i="4"/>
  <c r="Q26" i="4" s="1"/>
  <c r="Q89" i="6" l="1"/>
  <c r="N49" i="6"/>
  <c r="P31" i="4"/>
  <c r="P44" i="6"/>
  <c r="O47" i="6"/>
  <c r="P34" i="3" s="1"/>
  <c r="P20" i="3" s="1"/>
  <c r="P42" i="6"/>
  <c r="Q33" i="3" s="1"/>
  <c r="Q19" i="3" s="1"/>
  <c r="R32" i="6"/>
  <c r="R35" i="6" s="1"/>
  <c r="Q35" i="6"/>
  <c r="R10" i="4"/>
  <c r="S36" i="3" s="1"/>
  <c r="S23" i="3" s="1"/>
  <c r="R8" i="4"/>
  <c r="R26" i="4" s="1"/>
  <c r="R89" i="6" l="1"/>
  <c r="O49" i="6"/>
  <c r="Q31" i="4"/>
  <c r="Q44" i="6"/>
  <c r="R31" i="4"/>
  <c r="R44" i="6"/>
  <c r="P47" i="6"/>
  <c r="Q34" i="3" s="1"/>
  <c r="Q20" i="3" s="1"/>
  <c r="Q42" i="6"/>
  <c r="R33" i="3" s="1"/>
  <c r="R19" i="3" s="1"/>
  <c r="P49" i="6" l="1"/>
  <c r="R42" i="6"/>
  <c r="Q47" i="6"/>
  <c r="R34" i="3" s="1"/>
  <c r="R20" i="3" s="1"/>
  <c r="R47" i="6" l="1"/>
  <c r="S34" i="3" s="1"/>
  <c r="S20" i="3" s="1"/>
  <c r="S33" i="3"/>
  <c r="S19" i="3" s="1"/>
  <c r="Q49" i="6"/>
  <c r="R49" i="6" l="1"/>
  <c r="D14" i="4" l="1"/>
  <c r="M14" i="4" l="1"/>
  <c r="J14" i="4"/>
  <c r="O14" i="4"/>
  <c r="H14" i="4"/>
  <c r="G14" i="4"/>
  <c r="F14" i="4"/>
  <c r="P14" i="4"/>
  <c r="I14" i="4"/>
  <c r="K14" i="4"/>
  <c r="R14" i="4"/>
  <c r="Q14" i="4"/>
  <c r="N14" i="4"/>
  <c r="L14" i="4"/>
  <c r="E14" i="4"/>
  <c r="H41" i="7" l="1"/>
  <c r="A42" i="7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B42" i="7"/>
  <c r="B43" i="7" l="1"/>
  <c r="B44" i="7" s="1"/>
  <c r="E289" i="7"/>
  <c r="E305" i="7"/>
  <c r="E321" i="7"/>
  <c r="E337" i="7"/>
  <c r="E353" i="7"/>
  <c r="E369" i="7"/>
  <c r="E385" i="7"/>
  <c r="E401" i="7"/>
  <c r="E417" i="7"/>
  <c r="E433" i="7"/>
  <c r="E449" i="7"/>
  <c r="E465" i="7"/>
  <c r="E282" i="7"/>
  <c r="E298" i="7"/>
  <c r="E314" i="7"/>
  <c r="E330" i="7"/>
  <c r="E346" i="7"/>
  <c r="E362" i="7"/>
  <c r="E378" i="7"/>
  <c r="E394" i="7"/>
  <c r="E410" i="7"/>
  <c r="E426" i="7"/>
  <c r="E442" i="7"/>
  <c r="E458" i="7"/>
  <c r="E275" i="7"/>
  <c r="E291" i="7"/>
  <c r="E307" i="7"/>
  <c r="E323" i="7"/>
  <c r="E339" i="7"/>
  <c r="E355" i="7"/>
  <c r="E371" i="7"/>
  <c r="E387" i="7"/>
  <c r="E403" i="7"/>
  <c r="E419" i="7"/>
  <c r="E435" i="7"/>
  <c r="E451" i="7"/>
  <c r="E467" i="7"/>
  <c r="E284" i="7"/>
  <c r="E300" i="7"/>
  <c r="E316" i="7"/>
  <c r="E332" i="7"/>
  <c r="E348" i="7"/>
  <c r="E364" i="7"/>
  <c r="E380" i="7"/>
  <c r="E396" i="7"/>
  <c r="E412" i="7"/>
  <c r="E428" i="7"/>
  <c r="E444" i="7"/>
  <c r="E460" i="7"/>
  <c r="E277" i="7"/>
  <c r="E400" i="7"/>
  <c r="E432" i="7"/>
  <c r="E464" i="7"/>
  <c r="E365" i="7"/>
  <c r="E429" i="7"/>
  <c r="E461" i="7"/>
  <c r="E310" i="7"/>
  <c r="E342" i="7"/>
  <c r="E374" i="7"/>
  <c r="E422" i="7"/>
  <c r="E470" i="7"/>
  <c r="E319" i="7"/>
  <c r="E351" i="7"/>
  <c r="E399" i="7"/>
  <c r="E447" i="7"/>
  <c r="E280" i="7"/>
  <c r="E312" i="7"/>
  <c r="E360" i="7"/>
  <c r="E408" i="7"/>
  <c r="E456" i="7"/>
  <c r="E293" i="7"/>
  <c r="E309" i="7"/>
  <c r="E325" i="7"/>
  <c r="E341" i="7"/>
  <c r="E357" i="7"/>
  <c r="E373" i="7"/>
  <c r="E389" i="7"/>
  <c r="E405" i="7"/>
  <c r="E421" i="7"/>
  <c r="E437" i="7"/>
  <c r="E453" i="7"/>
  <c r="E469" i="7"/>
  <c r="E286" i="7"/>
  <c r="E302" i="7"/>
  <c r="E318" i="7"/>
  <c r="E334" i="7"/>
  <c r="E350" i="7"/>
  <c r="E366" i="7"/>
  <c r="E382" i="7"/>
  <c r="E398" i="7"/>
  <c r="E414" i="7"/>
  <c r="E430" i="7"/>
  <c r="E446" i="7"/>
  <c r="E462" i="7"/>
  <c r="E279" i="7"/>
  <c r="E295" i="7"/>
  <c r="E311" i="7"/>
  <c r="E327" i="7"/>
  <c r="E343" i="7"/>
  <c r="E359" i="7"/>
  <c r="E375" i="7"/>
  <c r="E391" i="7"/>
  <c r="E407" i="7"/>
  <c r="E423" i="7"/>
  <c r="E439" i="7"/>
  <c r="E455" i="7"/>
  <c r="E471" i="7"/>
  <c r="E288" i="7"/>
  <c r="E304" i="7"/>
  <c r="E320" i="7"/>
  <c r="E336" i="7"/>
  <c r="E352" i="7"/>
  <c r="E368" i="7"/>
  <c r="E384" i="7"/>
  <c r="E416" i="7"/>
  <c r="E448" i="7"/>
  <c r="E281" i="7"/>
  <c r="E381" i="7"/>
  <c r="E278" i="7"/>
  <c r="E358" i="7"/>
  <c r="E406" i="7"/>
  <c r="E454" i="7"/>
  <c r="E303" i="7"/>
  <c r="E367" i="7"/>
  <c r="E431" i="7"/>
  <c r="E463" i="7"/>
  <c r="E328" i="7"/>
  <c r="E392" i="7"/>
  <c r="E440" i="7"/>
  <c r="E274" i="7"/>
  <c r="E297" i="7"/>
  <c r="E313" i="7"/>
  <c r="E329" i="7"/>
  <c r="E345" i="7"/>
  <c r="E361" i="7"/>
  <c r="E377" i="7"/>
  <c r="E393" i="7"/>
  <c r="E409" i="7"/>
  <c r="E425" i="7"/>
  <c r="E441" i="7"/>
  <c r="E457" i="7"/>
  <c r="E473" i="7"/>
  <c r="E290" i="7"/>
  <c r="E306" i="7"/>
  <c r="E322" i="7"/>
  <c r="E338" i="7"/>
  <c r="E354" i="7"/>
  <c r="E370" i="7"/>
  <c r="E386" i="7"/>
  <c r="E402" i="7"/>
  <c r="E418" i="7"/>
  <c r="E434" i="7"/>
  <c r="E450" i="7"/>
  <c r="E466" i="7"/>
  <c r="E283" i="7"/>
  <c r="E299" i="7"/>
  <c r="E315" i="7"/>
  <c r="E331" i="7"/>
  <c r="E347" i="7"/>
  <c r="E363" i="7"/>
  <c r="E379" i="7"/>
  <c r="E395" i="7"/>
  <c r="E411" i="7"/>
  <c r="E427" i="7"/>
  <c r="E443" i="7"/>
  <c r="E459" i="7"/>
  <c r="E276" i="7"/>
  <c r="E292" i="7"/>
  <c r="E308" i="7"/>
  <c r="E324" i="7"/>
  <c r="E340" i="7"/>
  <c r="E356" i="7"/>
  <c r="E372" i="7"/>
  <c r="E388" i="7"/>
  <c r="E404" i="7"/>
  <c r="E420" i="7"/>
  <c r="E436" i="7"/>
  <c r="E452" i="7"/>
  <c r="E468" i="7"/>
  <c r="E285" i="7"/>
  <c r="E301" i="7"/>
  <c r="E317" i="7"/>
  <c r="E333" i="7"/>
  <c r="E349" i="7"/>
  <c r="E397" i="7"/>
  <c r="E413" i="7"/>
  <c r="E445" i="7"/>
  <c r="E294" i="7"/>
  <c r="E326" i="7"/>
  <c r="E390" i="7"/>
  <c r="E438" i="7"/>
  <c r="E287" i="7"/>
  <c r="E335" i="7"/>
  <c r="E383" i="7"/>
  <c r="E415" i="7"/>
  <c r="E296" i="7"/>
  <c r="E344" i="7"/>
  <c r="E376" i="7"/>
  <c r="E424" i="7"/>
  <c r="E472" i="7"/>
  <c r="H42" i="7"/>
  <c r="F290" i="7" s="1"/>
  <c r="H43" i="7" l="1"/>
  <c r="G277" i="7" s="1"/>
  <c r="F313" i="7"/>
  <c r="F297" i="7"/>
  <c r="F281" i="7"/>
  <c r="F315" i="7"/>
  <c r="F299" i="7"/>
  <c r="F283" i="7"/>
  <c r="F316" i="7"/>
  <c r="F300" i="7"/>
  <c r="F284" i="7"/>
  <c r="F318" i="7"/>
  <c r="F302" i="7"/>
  <c r="F286" i="7"/>
  <c r="F309" i="7"/>
  <c r="F293" i="7"/>
  <c r="F277" i="7"/>
  <c r="F311" i="7"/>
  <c r="F295" i="7"/>
  <c r="F279" i="7"/>
  <c r="F312" i="7"/>
  <c r="F296" i="7"/>
  <c r="F280" i="7"/>
  <c r="F314" i="7"/>
  <c r="F298" i="7"/>
  <c r="F282" i="7"/>
  <c r="F321" i="7"/>
  <c r="F305" i="7"/>
  <c r="F289" i="7"/>
  <c r="F274" i="7"/>
  <c r="F307" i="7"/>
  <c r="F291" i="7"/>
  <c r="F275" i="7"/>
  <c r="F308" i="7"/>
  <c r="F292" i="7"/>
  <c r="F276" i="7"/>
  <c r="F310" i="7"/>
  <c r="F294" i="7"/>
  <c r="F278" i="7"/>
  <c r="F317" i="7"/>
  <c r="F301" i="7"/>
  <c r="F285" i="7"/>
  <c r="F319" i="7"/>
  <c r="F303" i="7"/>
  <c r="F287" i="7"/>
  <c r="F320" i="7"/>
  <c r="F304" i="7"/>
  <c r="F288" i="7"/>
  <c r="F322" i="7"/>
  <c r="F306" i="7"/>
  <c r="G289" i="7"/>
  <c r="G305" i="7"/>
  <c r="G321" i="7"/>
  <c r="G286" i="7"/>
  <c r="G302" i="7"/>
  <c r="G318" i="7"/>
  <c r="G283" i="7"/>
  <c r="G299" i="7"/>
  <c r="G315" i="7"/>
  <c r="G284" i="7"/>
  <c r="G300" i="7"/>
  <c r="G316" i="7"/>
  <c r="H44" i="7"/>
  <c r="H277" i="7" s="1"/>
  <c r="B45" i="7"/>
  <c r="G296" i="7" l="1"/>
  <c r="G280" i="7"/>
  <c r="G311" i="7"/>
  <c r="G295" i="7"/>
  <c r="G279" i="7"/>
  <c r="G314" i="7"/>
  <c r="G298" i="7"/>
  <c r="G282" i="7"/>
  <c r="G317" i="7"/>
  <c r="G301" i="7"/>
  <c r="G285" i="7"/>
  <c r="G308" i="7"/>
  <c r="G292" i="7"/>
  <c r="G276" i="7"/>
  <c r="G307" i="7"/>
  <c r="G291" i="7"/>
  <c r="G275" i="7"/>
  <c r="G310" i="7"/>
  <c r="G294" i="7"/>
  <c r="G278" i="7"/>
  <c r="G313" i="7"/>
  <c r="G297" i="7"/>
  <c r="G281" i="7"/>
  <c r="G312" i="7"/>
  <c r="G320" i="7"/>
  <c r="G304" i="7"/>
  <c r="G288" i="7"/>
  <c r="G319" i="7"/>
  <c r="G303" i="7"/>
  <c r="G287" i="7"/>
  <c r="G322" i="7"/>
  <c r="G306" i="7"/>
  <c r="G290" i="7"/>
  <c r="G274" i="7"/>
  <c r="G309" i="7"/>
  <c r="G293" i="7"/>
  <c r="H406" i="7"/>
  <c r="H367" i="7"/>
  <c r="H316" i="7"/>
  <c r="H303" i="7"/>
  <c r="H442" i="7"/>
  <c r="H334" i="7"/>
  <c r="H290" i="7"/>
  <c r="H376" i="7"/>
  <c r="H420" i="7"/>
  <c r="H354" i="7"/>
  <c r="H357" i="7"/>
  <c r="H431" i="7"/>
  <c r="H470" i="7"/>
  <c r="H385" i="7"/>
  <c r="H445" i="7"/>
  <c r="H421" i="7"/>
  <c r="H336" i="7"/>
  <c r="H320" i="7"/>
  <c r="H398" i="7"/>
  <c r="H292" i="7"/>
  <c r="H415" i="7"/>
  <c r="H351" i="7"/>
  <c r="H287" i="7"/>
  <c r="H321" i="7"/>
  <c r="H472" i="7"/>
  <c r="H449" i="7"/>
  <c r="H364" i="7"/>
  <c r="H360" i="7"/>
  <c r="H400" i="7"/>
  <c r="H296" i="7"/>
  <c r="H462" i="7"/>
  <c r="H377" i="7"/>
  <c r="H463" i="7"/>
  <c r="H399" i="7"/>
  <c r="H335" i="7"/>
  <c r="H322" i="7"/>
  <c r="H305" i="7"/>
  <c r="H413" i="7"/>
  <c r="H428" i="7"/>
  <c r="H342" i="7"/>
  <c r="H464" i="7"/>
  <c r="H378" i="7"/>
  <c r="H434" i="7"/>
  <c r="H441" i="7"/>
  <c r="H356" i="7"/>
  <c r="H447" i="7"/>
  <c r="H383" i="7"/>
  <c r="H319" i="7"/>
  <c r="H306" i="7"/>
  <c r="H289" i="7"/>
  <c r="H456" i="7"/>
  <c r="H397" i="7"/>
  <c r="H344" i="7"/>
  <c r="H465" i="7"/>
  <c r="H444" i="7"/>
  <c r="H422" i="7"/>
  <c r="H401" i="7"/>
  <c r="H380" i="7"/>
  <c r="H358" i="7"/>
  <c r="H337" i="7"/>
  <c r="H300" i="7"/>
  <c r="H424" i="7"/>
  <c r="H333" i="7"/>
  <c r="H458" i="7"/>
  <c r="H437" i="7"/>
  <c r="H416" i="7"/>
  <c r="H394" i="7"/>
  <c r="H373" i="7"/>
  <c r="H352" i="7"/>
  <c r="H330" i="7"/>
  <c r="H280" i="7"/>
  <c r="H418" i="7"/>
  <c r="H365" i="7"/>
  <c r="H288" i="7"/>
  <c r="H457" i="7"/>
  <c r="H436" i="7"/>
  <c r="H414" i="7"/>
  <c r="H393" i="7"/>
  <c r="H372" i="7"/>
  <c r="H350" i="7"/>
  <c r="H329" i="7"/>
  <c r="H276" i="7"/>
  <c r="H459" i="7"/>
  <c r="H443" i="7"/>
  <c r="H427" i="7"/>
  <c r="H411" i="7"/>
  <c r="H395" i="7"/>
  <c r="H379" i="7"/>
  <c r="H363" i="7"/>
  <c r="H347" i="7"/>
  <c r="H331" i="7"/>
  <c r="H315" i="7"/>
  <c r="H299" i="7"/>
  <c r="H283" i="7"/>
  <c r="H318" i="7"/>
  <c r="H302" i="7"/>
  <c r="H286" i="7"/>
  <c r="H317" i="7"/>
  <c r="H301" i="7"/>
  <c r="H285" i="7"/>
  <c r="H440" i="7"/>
  <c r="H381" i="7"/>
  <c r="H328" i="7"/>
  <c r="H460" i="7"/>
  <c r="H438" i="7"/>
  <c r="H417" i="7"/>
  <c r="H396" i="7"/>
  <c r="H374" i="7"/>
  <c r="H353" i="7"/>
  <c r="H332" i="7"/>
  <c r="H284" i="7"/>
  <c r="H402" i="7"/>
  <c r="H274" i="7"/>
  <c r="H453" i="7"/>
  <c r="H432" i="7"/>
  <c r="H410" i="7"/>
  <c r="H389" i="7"/>
  <c r="H368" i="7"/>
  <c r="H346" i="7"/>
  <c r="H325" i="7"/>
  <c r="H466" i="7"/>
  <c r="H408" i="7"/>
  <c r="H349" i="7"/>
  <c r="H473" i="7"/>
  <c r="H452" i="7"/>
  <c r="H430" i="7"/>
  <c r="H409" i="7"/>
  <c r="H388" i="7"/>
  <c r="H366" i="7"/>
  <c r="H345" i="7"/>
  <c r="H324" i="7"/>
  <c r="H471" i="7"/>
  <c r="H455" i="7"/>
  <c r="H439" i="7"/>
  <c r="H423" i="7"/>
  <c r="H407" i="7"/>
  <c r="H391" i="7"/>
  <c r="H375" i="7"/>
  <c r="H359" i="7"/>
  <c r="H343" i="7"/>
  <c r="H327" i="7"/>
  <c r="H311" i="7"/>
  <c r="H295" i="7"/>
  <c r="H279" i="7"/>
  <c r="H314" i="7"/>
  <c r="H298" i="7"/>
  <c r="H282" i="7"/>
  <c r="H313" i="7"/>
  <c r="H297" i="7"/>
  <c r="H281" i="7"/>
  <c r="H429" i="7"/>
  <c r="H370" i="7"/>
  <c r="H304" i="7"/>
  <c r="H454" i="7"/>
  <c r="H433" i="7"/>
  <c r="H412" i="7"/>
  <c r="H390" i="7"/>
  <c r="H369" i="7"/>
  <c r="H348" i="7"/>
  <c r="H326" i="7"/>
  <c r="H461" i="7"/>
  <c r="H386" i="7"/>
  <c r="H469" i="7"/>
  <c r="H448" i="7"/>
  <c r="H426" i="7"/>
  <c r="H405" i="7"/>
  <c r="H384" i="7"/>
  <c r="H362" i="7"/>
  <c r="H341" i="7"/>
  <c r="H312" i="7"/>
  <c r="H450" i="7"/>
  <c r="H392" i="7"/>
  <c r="H338" i="7"/>
  <c r="H468" i="7"/>
  <c r="H446" i="7"/>
  <c r="H425" i="7"/>
  <c r="H404" i="7"/>
  <c r="H382" i="7"/>
  <c r="H361" i="7"/>
  <c r="H340" i="7"/>
  <c r="H308" i="7"/>
  <c r="H467" i="7"/>
  <c r="H451" i="7"/>
  <c r="H435" i="7"/>
  <c r="H419" i="7"/>
  <c r="H403" i="7"/>
  <c r="H387" i="7"/>
  <c r="H371" i="7"/>
  <c r="H355" i="7"/>
  <c r="H339" i="7"/>
  <c r="H323" i="7"/>
  <c r="H307" i="7"/>
  <c r="H291" i="7"/>
  <c r="H275" i="7"/>
  <c r="H310" i="7"/>
  <c r="H294" i="7"/>
  <c r="H278" i="7"/>
  <c r="H309" i="7"/>
  <c r="H293" i="7"/>
  <c r="H45" i="7"/>
  <c r="I276" i="7" s="1"/>
  <c r="B46" i="7"/>
  <c r="I361" i="7" l="1"/>
  <c r="I315" i="7"/>
  <c r="I368" i="7"/>
  <c r="I418" i="7"/>
  <c r="I304" i="7"/>
  <c r="I425" i="7"/>
  <c r="I307" i="7"/>
  <c r="I354" i="7"/>
  <c r="I297" i="7"/>
  <c r="I303" i="7"/>
  <c r="I290" i="7"/>
  <c r="I432" i="7"/>
  <c r="I327" i="7"/>
  <c r="I407" i="7"/>
  <c r="I359" i="7"/>
  <c r="I466" i="7"/>
  <c r="I402" i="7"/>
  <c r="I338" i="7"/>
  <c r="I473" i="7"/>
  <c r="I409" i="7"/>
  <c r="I345" i="7"/>
  <c r="I281" i="7"/>
  <c r="I416" i="7"/>
  <c r="I352" i="7"/>
  <c r="I288" i="7"/>
  <c r="I435" i="7"/>
  <c r="I431" i="7"/>
  <c r="I443" i="7"/>
  <c r="I450" i="7"/>
  <c r="I386" i="7"/>
  <c r="I322" i="7"/>
  <c r="I457" i="7"/>
  <c r="I393" i="7"/>
  <c r="I329" i="7"/>
  <c r="I464" i="7"/>
  <c r="I400" i="7"/>
  <c r="I336" i="7"/>
  <c r="I371" i="7"/>
  <c r="I367" i="7"/>
  <c r="I379" i="7"/>
  <c r="I434" i="7"/>
  <c r="I370" i="7"/>
  <c r="I306" i="7"/>
  <c r="I441" i="7"/>
  <c r="I377" i="7"/>
  <c r="I313" i="7"/>
  <c r="I448" i="7"/>
  <c r="I384" i="7"/>
  <c r="I320" i="7"/>
  <c r="I455" i="7"/>
  <c r="I295" i="7"/>
  <c r="I419" i="7"/>
  <c r="I355" i="7"/>
  <c r="I291" i="7"/>
  <c r="I343" i="7"/>
  <c r="I415" i="7"/>
  <c r="I351" i="7"/>
  <c r="I287" i="7"/>
  <c r="I311" i="7"/>
  <c r="I427" i="7"/>
  <c r="I363" i="7"/>
  <c r="I299" i="7"/>
  <c r="I462" i="7"/>
  <c r="I446" i="7"/>
  <c r="I430" i="7"/>
  <c r="I414" i="7"/>
  <c r="I398" i="7"/>
  <c r="I382" i="7"/>
  <c r="I366" i="7"/>
  <c r="I350" i="7"/>
  <c r="I334" i="7"/>
  <c r="I318" i="7"/>
  <c r="I302" i="7"/>
  <c r="I286" i="7"/>
  <c r="I469" i="7"/>
  <c r="I453" i="7"/>
  <c r="I437" i="7"/>
  <c r="I421" i="7"/>
  <c r="I405" i="7"/>
  <c r="I389" i="7"/>
  <c r="I373" i="7"/>
  <c r="I357" i="7"/>
  <c r="I341" i="7"/>
  <c r="I325" i="7"/>
  <c r="I309" i="7"/>
  <c r="I293" i="7"/>
  <c r="I277" i="7"/>
  <c r="I460" i="7"/>
  <c r="I444" i="7"/>
  <c r="I428" i="7"/>
  <c r="I412" i="7"/>
  <c r="I396" i="7"/>
  <c r="I380" i="7"/>
  <c r="I364" i="7"/>
  <c r="I348" i="7"/>
  <c r="I332" i="7"/>
  <c r="I316" i="7"/>
  <c r="I300" i="7"/>
  <c r="I284" i="7"/>
  <c r="I423" i="7"/>
  <c r="I467" i="7"/>
  <c r="I403" i="7"/>
  <c r="I339" i="7"/>
  <c r="I275" i="7"/>
  <c r="I463" i="7"/>
  <c r="I399" i="7"/>
  <c r="I335" i="7"/>
  <c r="I439" i="7"/>
  <c r="I279" i="7"/>
  <c r="I411" i="7"/>
  <c r="I347" i="7"/>
  <c r="I283" i="7"/>
  <c r="I458" i="7"/>
  <c r="I442" i="7"/>
  <c r="I426" i="7"/>
  <c r="I410" i="7"/>
  <c r="I394" i="7"/>
  <c r="I378" i="7"/>
  <c r="I362" i="7"/>
  <c r="I346" i="7"/>
  <c r="I330" i="7"/>
  <c r="I314" i="7"/>
  <c r="I298" i="7"/>
  <c r="I282" i="7"/>
  <c r="I465" i="7"/>
  <c r="I449" i="7"/>
  <c r="I433" i="7"/>
  <c r="I417" i="7"/>
  <c r="I401" i="7"/>
  <c r="I385" i="7"/>
  <c r="I369" i="7"/>
  <c r="I353" i="7"/>
  <c r="I337" i="7"/>
  <c r="I321" i="7"/>
  <c r="I305" i="7"/>
  <c r="I289" i="7"/>
  <c r="I472" i="7"/>
  <c r="I456" i="7"/>
  <c r="I440" i="7"/>
  <c r="I424" i="7"/>
  <c r="I408" i="7"/>
  <c r="I392" i="7"/>
  <c r="I376" i="7"/>
  <c r="I360" i="7"/>
  <c r="I344" i="7"/>
  <c r="I328" i="7"/>
  <c r="I312" i="7"/>
  <c r="I296" i="7"/>
  <c r="I280" i="7"/>
  <c r="I375" i="7"/>
  <c r="I451" i="7"/>
  <c r="I387" i="7"/>
  <c r="I323" i="7"/>
  <c r="I471" i="7"/>
  <c r="I447" i="7"/>
  <c r="I383" i="7"/>
  <c r="I319" i="7"/>
  <c r="I391" i="7"/>
  <c r="I459" i="7"/>
  <c r="I395" i="7"/>
  <c r="I331" i="7"/>
  <c r="I470" i="7"/>
  <c r="I454" i="7"/>
  <c r="I438" i="7"/>
  <c r="I422" i="7"/>
  <c r="I406" i="7"/>
  <c r="I390" i="7"/>
  <c r="I374" i="7"/>
  <c r="I358" i="7"/>
  <c r="I342" i="7"/>
  <c r="I326" i="7"/>
  <c r="I310" i="7"/>
  <c r="I294" i="7"/>
  <c r="I278" i="7"/>
  <c r="I461" i="7"/>
  <c r="I445" i="7"/>
  <c r="I429" i="7"/>
  <c r="I413" i="7"/>
  <c r="I397" i="7"/>
  <c r="I381" i="7"/>
  <c r="I365" i="7"/>
  <c r="I349" i="7"/>
  <c r="I333" i="7"/>
  <c r="I317" i="7"/>
  <c r="I301" i="7"/>
  <c r="I285" i="7"/>
  <c r="I468" i="7"/>
  <c r="I452" i="7"/>
  <c r="I436" i="7"/>
  <c r="I420" i="7"/>
  <c r="I404" i="7"/>
  <c r="I388" i="7"/>
  <c r="I372" i="7"/>
  <c r="I356" i="7"/>
  <c r="I340" i="7"/>
  <c r="I324" i="7"/>
  <c r="I308" i="7"/>
  <c r="I292" i="7"/>
  <c r="I274" i="7"/>
  <c r="H46" i="7"/>
  <c r="J287" i="7" s="1"/>
  <c r="B47" i="7"/>
  <c r="J356" i="7" l="1"/>
  <c r="J413" i="7"/>
  <c r="J299" i="7"/>
  <c r="J446" i="7"/>
  <c r="J349" i="7"/>
  <c r="J292" i="7"/>
  <c r="J342" i="7"/>
  <c r="J285" i="7"/>
  <c r="J427" i="7"/>
  <c r="J422" i="7"/>
  <c r="J278" i="7"/>
  <c r="J420" i="7"/>
  <c r="J363" i="7"/>
  <c r="J442" i="7"/>
  <c r="J358" i="7"/>
  <c r="J326" i="7"/>
  <c r="J461" i="7"/>
  <c r="J397" i="7"/>
  <c r="J333" i="7"/>
  <c r="J468" i="7"/>
  <c r="J404" i="7"/>
  <c r="J340" i="7"/>
  <c r="J276" i="7"/>
  <c r="J411" i="7"/>
  <c r="J347" i="7"/>
  <c r="J283" i="7"/>
  <c r="J378" i="7"/>
  <c r="J466" i="7"/>
  <c r="J310" i="7"/>
  <c r="J445" i="7"/>
  <c r="J381" i="7"/>
  <c r="J317" i="7"/>
  <c r="J452" i="7"/>
  <c r="J388" i="7"/>
  <c r="J324" i="7"/>
  <c r="J459" i="7"/>
  <c r="J395" i="7"/>
  <c r="J331" i="7"/>
  <c r="J382" i="7"/>
  <c r="J402" i="7"/>
  <c r="J294" i="7"/>
  <c r="J429" i="7"/>
  <c r="J365" i="7"/>
  <c r="J301" i="7"/>
  <c r="J436" i="7"/>
  <c r="J372" i="7"/>
  <c r="J308" i="7"/>
  <c r="J443" i="7"/>
  <c r="J379" i="7"/>
  <c r="J315" i="7"/>
  <c r="J414" i="7"/>
  <c r="J470" i="7"/>
  <c r="J450" i="7"/>
  <c r="J290" i="7"/>
  <c r="J457" i="7"/>
  <c r="J393" i="7"/>
  <c r="J345" i="7"/>
  <c r="J281" i="7"/>
  <c r="J368" i="7"/>
  <c r="J426" i="7"/>
  <c r="J406" i="7"/>
  <c r="J338" i="7"/>
  <c r="J306" i="7"/>
  <c r="J441" i="7"/>
  <c r="J409" i="7"/>
  <c r="J361" i="7"/>
  <c r="J313" i="7"/>
  <c r="J464" i="7"/>
  <c r="J432" i="7"/>
  <c r="J400" i="7"/>
  <c r="J352" i="7"/>
  <c r="J320" i="7"/>
  <c r="J288" i="7"/>
  <c r="J439" i="7"/>
  <c r="J407" i="7"/>
  <c r="J375" i="7"/>
  <c r="J343" i="7"/>
  <c r="J311" i="7"/>
  <c r="J279" i="7"/>
  <c r="J350" i="7"/>
  <c r="J410" i="7"/>
  <c r="J346" i="7"/>
  <c r="J454" i="7"/>
  <c r="J390" i="7"/>
  <c r="J398" i="7"/>
  <c r="J434" i="7"/>
  <c r="J370" i="7"/>
  <c r="J334" i="7"/>
  <c r="J318" i="7"/>
  <c r="J302" i="7"/>
  <c r="J286" i="7"/>
  <c r="J469" i="7"/>
  <c r="J453" i="7"/>
  <c r="J437" i="7"/>
  <c r="J421" i="7"/>
  <c r="J405" i="7"/>
  <c r="J389" i="7"/>
  <c r="J373" i="7"/>
  <c r="J357" i="7"/>
  <c r="J341" i="7"/>
  <c r="J325" i="7"/>
  <c r="J309" i="7"/>
  <c r="J293" i="7"/>
  <c r="J277" i="7"/>
  <c r="J460" i="7"/>
  <c r="J444" i="7"/>
  <c r="J428" i="7"/>
  <c r="J412" i="7"/>
  <c r="J396" i="7"/>
  <c r="J380" i="7"/>
  <c r="J364" i="7"/>
  <c r="J348" i="7"/>
  <c r="J332" i="7"/>
  <c r="J316" i="7"/>
  <c r="J300" i="7"/>
  <c r="J284" i="7"/>
  <c r="J467" i="7"/>
  <c r="J451" i="7"/>
  <c r="J435" i="7"/>
  <c r="J419" i="7"/>
  <c r="J403" i="7"/>
  <c r="J387" i="7"/>
  <c r="J371" i="7"/>
  <c r="J355" i="7"/>
  <c r="J339" i="7"/>
  <c r="J323" i="7"/>
  <c r="J307" i="7"/>
  <c r="J291" i="7"/>
  <c r="J275" i="7"/>
  <c r="J362" i="7"/>
  <c r="J430" i="7"/>
  <c r="J386" i="7"/>
  <c r="J322" i="7"/>
  <c r="J473" i="7"/>
  <c r="J425" i="7"/>
  <c r="J377" i="7"/>
  <c r="J329" i="7"/>
  <c r="J297" i="7"/>
  <c r="J448" i="7"/>
  <c r="J416" i="7"/>
  <c r="J384" i="7"/>
  <c r="J336" i="7"/>
  <c r="J304" i="7"/>
  <c r="J471" i="7"/>
  <c r="J455" i="7"/>
  <c r="J423" i="7"/>
  <c r="J391" i="7"/>
  <c r="J359" i="7"/>
  <c r="J327" i="7"/>
  <c r="J295" i="7"/>
  <c r="J458" i="7"/>
  <c r="J394" i="7"/>
  <c r="J462" i="7"/>
  <c r="J438" i="7"/>
  <c r="J374" i="7"/>
  <c r="J366" i="7"/>
  <c r="J418" i="7"/>
  <c r="J354" i="7"/>
  <c r="J330" i="7"/>
  <c r="J314" i="7"/>
  <c r="J298" i="7"/>
  <c r="J282" i="7"/>
  <c r="J465" i="7"/>
  <c r="J449" i="7"/>
  <c r="J433" i="7"/>
  <c r="J417" i="7"/>
  <c r="J401" i="7"/>
  <c r="J385" i="7"/>
  <c r="J369" i="7"/>
  <c r="J353" i="7"/>
  <c r="J337" i="7"/>
  <c r="J321" i="7"/>
  <c r="J305" i="7"/>
  <c r="J289" i="7"/>
  <c r="J472" i="7"/>
  <c r="J456" i="7"/>
  <c r="J440" i="7"/>
  <c r="J424" i="7"/>
  <c r="J408" i="7"/>
  <c r="J392" i="7"/>
  <c r="J376" i="7"/>
  <c r="J360" i="7"/>
  <c r="J344" i="7"/>
  <c r="J328" i="7"/>
  <c r="J312" i="7"/>
  <c r="J296" i="7"/>
  <c r="J280" i="7"/>
  <c r="J463" i="7"/>
  <c r="J447" i="7"/>
  <c r="J431" i="7"/>
  <c r="J415" i="7"/>
  <c r="J399" i="7"/>
  <c r="J383" i="7"/>
  <c r="J367" i="7"/>
  <c r="J351" i="7"/>
  <c r="J335" i="7"/>
  <c r="J319" i="7"/>
  <c r="J303" i="7"/>
  <c r="J274" i="7"/>
  <c r="H47" i="7"/>
  <c r="K322" i="7" s="1"/>
  <c r="B48" i="7"/>
  <c r="K286" i="7" l="1"/>
  <c r="K450" i="7"/>
  <c r="K352" i="7"/>
  <c r="K386" i="7"/>
  <c r="K429" i="7"/>
  <c r="K467" i="7"/>
  <c r="K275" i="7"/>
  <c r="K277" i="7"/>
  <c r="K339" i="7"/>
  <c r="K416" i="7"/>
  <c r="K365" i="7"/>
  <c r="K403" i="7"/>
  <c r="K473" i="7"/>
  <c r="K413" i="7"/>
  <c r="K349" i="7"/>
  <c r="K464" i="7"/>
  <c r="K400" i="7"/>
  <c r="K336" i="7"/>
  <c r="K451" i="7"/>
  <c r="K387" i="7"/>
  <c r="K323" i="7"/>
  <c r="K434" i="7"/>
  <c r="K370" i="7"/>
  <c r="K296" i="7"/>
  <c r="K303" i="7"/>
  <c r="K461" i="7"/>
  <c r="K397" i="7"/>
  <c r="K333" i="7"/>
  <c r="K448" i="7"/>
  <c r="K384" i="7"/>
  <c r="K320" i="7"/>
  <c r="K435" i="7"/>
  <c r="K371" i="7"/>
  <c r="K298" i="7"/>
  <c r="K418" i="7"/>
  <c r="K354" i="7"/>
  <c r="K309" i="7"/>
  <c r="K287" i="7"/>
  <c r="K445" i="7"/>
  <c r="K381" i="7"/>
  <c r="K317" i="7"/>
  <c r="K432" i="7"/>
  <c r="K368" i="7"/>
  <c r="K292" i="7"/>
  <c r="K419" i="7"/>
  <c r="K355" i="7"/>
  <c r="K466" i="7"/>
  <c r="K402" i="7"/>
  <c r="K338" i="7"/>
  <c r="K293" i="7"/>
  <c r="K457" i="7"/>
  <c r="K441" i="7"/>
  <c r="K425" i="7"/>
  <c r="K409" i="7"/>
  <c r="K393" i="7"/>
  <c r="K377" i="7"/>
  <c r="K361" i="7"/>
  <c r="K345" i="7"/>
  <c r="K329" i="7"/>
  <c r="K310" i="7"/>
  <c r="K278" i="7"/>
  <c r="K460" i="7"/>
  <c r="K444" i="7"/>
  <c r="K428" i="7"/>
  <c r="K412" i="7"/>
  <c r="K396" i="7"/>
  <c r="K380" i="7"/>
  <c r="K364" i="7"/>
  <c r="K348" i="7"/>
  <c r="K332" i="7"/>
  <c r="K316" i="7"/>
  <c r="K284" i="7"/>
  <c r="K463" i="7"/>
  <c r="K447" i="7"/>
  <c r="K431" i="7"/>
  <c r="K415" i="7"/>
  <c r="K399" i="7"/>
  <c r="K383" i="7"/>
  <c r="K367" i="7"/>
  <c r="K351" i="7"/>
  <c r="K335" i="7"/>
  <c r="K319" i="7"/>
  <c r="K290" i="7"/>
  <c r="K462" i="7"/>
  <c r="K446" i="7"/>
  <c r="K430" i="7"/>
  <c r="K414" i="7"/>
  <c r="K398" i="7"/>
  <c r="K382" i="7"/>
  <c r="K366" i="7"/>
  <c r="K350" i="7"/>
  <c r="K334" i="7"/>
  <c r="K318" i="7"/>
  <c r="K288" i="7"/>
  <c r="K305" i="7"/>
  <c r="K289" i="7"/>
  <c r="K315" i="7"/>
  <c r="K299" i="7"/>
  <c r="K283" i="7"/>
  <c r="K469" i="7"/>
  <c r="K453" i="7"/>
  <c r="K437" i="7"/>
  <c r="K421" i="7"/>
  <c r="K405" i="7"/>
  <c r="K389" i="7"/>
  <c r="K373" i="7"/>
  <c r="K357" i="7"/>
  <c r="K341" i="7"/>
  <c r="K325" i="7"/>
  <c r="K302" i="7"/>
  <c r="K472" i="7"/>
  <c r="K456" i="7"/>
  <c r="K440" i="7"/>
  <c r="K424" i="7"/>
  <c r="K408" i="7"/>
  <c r="K392" i="7"/>
  <c r="K376" i="7"/>
  <c r="K360" i="7"/>
  <c r="K344" i="7"/>
  <c r="K328" i="7"/>
  <c r="K308" i="7"/>
  <c r="K276" i="7"/>
  <c r="K459" i="7"/>
  <c r="K443" i="7"/>
  <c r="K427" i="7"/>
  <c r="K411" i="7"/>
  <c r="K395" i="7"/>
  <c r="K379" i="7"/>
  <c r="K363" i="7"/>
  <c r="K347" i="7"/>
  <c r="K331" i="7"/>
  <c r="K314" i="7"/>
  <c r="K282" i="7"/>
  <c r="K458" i="7"/>
  <c r="K442" i="7"/>
  <c r="K426" i="7"/>
  <c r="K410" i="7"/>
  <c r="K394" i="7"/>
  <c r="K378" i="7"/>
  <c r="K362" i="7"/>
  <c r="K346" i="7"/>
  <c r="K330" i="7"/>
  <c r="K312" i="7"/>
  <c r="K280" i="7"/>
  <c r="K301" i="7"/>
  <c r="K285" i="7"/>
  <c r="K311" i="7"/>
  <c r="K295" i="7"/>
  <c r="K279" i="7"/>
  <c r="K465" i="7"/>
  <c r="K449" i="7"/>
  <c r="K433" i="7"/>
  <c r="K417" i="7"/>
  <c r="K401" i="7"/>
  <c r="K385" i="7"/>
  <c r="K369" i="7"/>
  <c r="K353" i="7"/>
  <c r="K337" i="7"/>
  <c r="K321" i="7"/>
  <c r="K294" i="7"/>
  <c r="K468" i="7"/>
  <c r="K452" i="7"/>
  <c r="K436" i="7"/>
  <c r="K420" i="7"/>
  <c r="K404" i="7"/>
  <c r="K388" i="7"/>
  <c r="K372" i="7"/>
  <c r="K356" i="7"/>
  <c r="K340" i="7"/>
  <c r="K324" i="7"/>
  <c r="K300" i="7"/>
  <c r="K471" i="7"/>
  <c r="K455" i="7"/>
  <c r="K439" i="7"/>
  <c r="K423" i="7"/>
  <c r="K407" i="7"/>
  <c r="K391" i="7"/>
  <c r="K375" i="7"/>
  <c r="K359" i="7"/>
  <c r="K343" i="7"/>
  <c r="K327" i="7"/>
  <c r="K306" i="7"/>
  <c r="K470" i="7"/>
  <c r="K454" i="7"/>
  <c r="K438" i="7"/>
  <c r="K422" i="7"/>
  <c r="K406" i="7"/>
  <c r="K390" i="7"/>
  <c r="K374" i="7"/>
  <c r="K358" i="7"/>
  <c r="K342" i="7"/>
  <c r="K326" i="7"/>
  <c r="K304" i="7"/>
  <c r="K313" i="7"/>
  <c r="K297" i="7"/>
  <c r="K281" i="7"/>
  <c r="K307" i="7"/>
  <c r="K291" i="7"/>
  <c r="K274" i="7"/>
  <c r="H48" i="7"/>
  <c r="L290" i="7" s="1"/>
  <c r="B49" i="7"/>
  <c r="L279" i="7" l="1"/>
  <c r="L365" i="7"/>
  <c r="L352" i="7"/>
  <c r="L329" i="7"/>
  <c r="L288" i="7"/>
  <c r="L414" i="7"/>
  <c r="L293" i="7"/>
  <c r="L407" i="7"/>
  <c r="L350" i="7"/>
  <c r="L417" i="7"/>
  <c r="L416" i="7"/>
  <c r="L343" i="7"/>
  <c r="L286" i="7"/>
  <c r="L353" i="7"/>
  <c r="L301" i="7"/>
  <c r="L471" i="7"/>
  <c r="L464" i="7"/>
  <c r="L400" i="7"/>
  <c r="L336" i="7"/>
  <c r="L455" i="7"/>
  <c r="L391" i="7"/>
  <c r="L327" i="7"/>
  <c r="L462" i="7"/>
  <c r="L398" i="7"/>
  <c r="L334" i="7"/>
  <c r="L289" i="7"/>
  <c r="L457" i="7"/>
  <c r="L421" i="7"/>
  <c r="L448" i="7"/>
  <c r="L384" i="7"/>
  <c r="L320" i="7"/>
  <c r="L439" i="7"/>
  <c r="L375" i="7"/>
  <c r="L311" i="7"/>
  <c r="L446" i="7"/>
  <c r="L382" i="7"/>
  <c r="L318" i="7"/>
  <c r="L469" i="7"/>
  <c r="L429" i="7"/>
  <c r="L393" i="7"/>
  <c r="L357" i="7"/>
  <c r="L432" i="7"/>
  <c r="L368" i="7"/>
  <c r="L304" i="7"/>
  <c r="L423" i="7"/>
  <c r="L359" i="7"/>
  <c r="L295" i="7"/>
  <c r="L430" i="7"/>
  <c r="L366" i="7"/>
  <c r="L302" i="7"/>
  <c r="L461" i="7"/>
  <c r="L401" i="7"/>
  <c r="L337" i="7"/>
  <c r="L467" i="7"/>
  <c r="L413" i="7"/>
  <c r="L349" i="7"/>
  <c r="L285" i="7"/>
  <c r="L441" i="7"/>
  <c r="L377" i="7"/>
  <c r="L313" i="7"/>
  <c r="L463" i="7"/>
  <c r="L405" i="7"/>
  <c r="L341" i="7"/>
  <c r="L277" i="7"/>
  <c r="L460" i="7"/>
  <c r="L444" i="7"/>
  <c r="L428" i="7"/>
  <c r="L412" i="7"/>
  <c r="L396" i="7"/>
  <c r="L380" i="7"/>
  <c r="L364" i="7"/>
  <c r="L348" i="7"/>
  <c r="L332" i="7"/>
  <c r="L316" i="7"/>
  <c r="L300" i="7"/>
  <c r="L284" i="7"/>
  <c r="L451" i="7"/>
  <c r="L435" i="7"/>
  <c r="L419" i="7"/>
  <c r="L403" i="7"/>
  <c r="L387" i="7"/>
  <c r="L371" i="7"/>
  <c r="L355" i="7"/>
  <c r="L339" i="7"/>
  <c r="L323" i="7"/>
  <c r="L307" i="7"/>
  <c r="L291" i="7"/>
  <c r="L275" i="7"/>
  <c r="L458" i="7"/>
  <c r="L442" i="7"/>
  <c r="L426" i="7"/>
  <c r="L410" i="7"/>
  <c r="L394" i="7"/>
  <c r="L378" i="7"/>
  <c r="L362" i="7"/>
  <c r="L346" i="7"/>
  <c r="L330" i="7"/>
  <c r="L314" i="7"/>
  <c r="L298" i="7"/>
  <c r="L282" i="7"/>
  <c r="L449" i="7"/>
  <c r="L385" i="7"/>
  <c r="L321" i="7"/>
  <c r="L459" i="7"/>
  <c r="L397" i="7"/>
  <c r="L333" i="7"/>
  <c r="L473" i="7"/>
  <c r="L425" i="7"/>
  <c r="L361" i="7"/>
  <c r="L297" i="7"/>
  <c r="L453" i="7"/>
  <c r="L389" i="7"/>
  <c r="L325" i="7"/>
  <c r="L472" i="7"/>
  <c r="L456" i="7"/>
  <c r="L440" i="7"/>
  <c r="L424" i="7"/>
  <c r="L408" i="7"/>
  <c r="L392" i="7"/>
  <c r="L376" i="7"/>
  <c r="L360" i="7"/>
  <c r="L344" i="7"/>
  <c r="L328" i="7"/>
  <c r="L312" i="7"/>
  <c r="L296" i="7"/>
  <c r="L280" i="7"/>
  <c r="L447" i="7"/>
  <c r="L431" i="7"/>
  <c r="L415" i="7"/>
  <c r="L399" i="7"/>
  <c r="L383" i="7"/>
  <c r="L367" i="7"/>
  <c r="L351" i="7"/>
  <c r="L335" i="7"/>
  <c r="L319" i="7"/>
  <c r="L303" i="7"/>
  <c r="L287" i="7"/>
  <c r="L470" i="7"/>
  <c r="L454" i="7"/>
  <c r="L438" i="7"/>
  <c r="L422" i="7"/>
  <c r="L406" i="7"/>
  <c r="L390" i="7"/>
  <c r="L374" i="7"/>
  <c r="L358" i="7"/>
  <c r="L342" i="7"/>
  <c r="L326" i="7"/>
  <c r="L310" i="7"/>
  <c r="L294" i="7"/>
  <c r="L278" i="7"/>
  <c r="L433" i="7"/>
  <c r="L369" i="7"/>
  <c r="L305" i="7"/>
  <c r="L445" i="7"/>
  <c r="L381" i="7"/>
  <c r="L317" i="7"/>
  <c r="L465" i="7"/>
  <c r="L409" i="7"/>
  <c r="L345" i="7"/>
  <c r="L281" i="7"/>
  <c r="L437" i="7"/>
  <c r="L373" i="7"/>
  <c r="L309" i="7"/>
  <c r="L468" i="7"/>
  <c r="L452" i="7"/>
  <c r="L436" i="7"/>
  <c r="L420" i="7"/>
  <c r="L404" i="7"/>
  <c r="L388" i="7"/>
  <c r="L372" i="7"/>
  <c r="L356" i="7"/>
  <c r="L340" i="7"/>
  <c r="L324" i="7"/>
  <c r="L308" i="7"/>
  <c r="L292" i="7"/>
  <c r="L276" i="7"/>
  <c r="L443" i="7"/>
  <c r="L427" i="7"/>
  <c r="L411" i="7"/>
  <c r="L395" i="7"/>
  <c r="L379" i="7"/>
  <c r="L363" i="7"/>
  <c r="L347" i="7"/>
  <c r="L331" i="7"/>
  <c r="L315" i="7"/>
  <c r="L299" i="7"/>
  <c r="L283" i="7"/>
  <c r="L466" i="7"/>
  <c r="L450" i="7"/>
  <c r="L434" i="7"/>
  <c r="L418" i="7"/>
  <c r="L402" i="7"/>
  <c r="L386" i="7"/>
  <c r="L370" i="7"/>
  <c r="L354" i="7"/>
  <c r="L338" i="7"/>
  <c r="L322" i="7"/>
  <c r="L306" i="7"/>
  <c r="L274" i="7"/>
  <c r="H49" i="7"/>
  <c r="M277" i="7" s="1"/>
  <c r="B50" i="7"/>
  <c r="M296" i="7" l="1"/>
  <c r="M314" i="7"/>
  <c r="M380" i="7"/>
  <c r="M385" i="7"/>
  <c r="M371" i="7"/>
  <c r="M442" i="7"/>
  <c r="M436" i="7"/>
  <c r="M316" i="7"/>
  <c r="M355" i="7"/>
  <c r="M426" i="7"/>
  <c r="M298" i="7"/>
  <c r="M369" i="7"/>
  <c r="M448" i="7"/>
  <c r="M435" i="7"/>
  <c r="M307" i="7"/>
  <c r="M378" i="7"/>
  <c r="M449" i="7"/>
  <c r="M321" i="7"/>
  <c r="M384" i="7"/>
  <c r="M419" i="7"/>
  <c r="M291" i="7"/>
  <c r="M362" i="7"/>
  <c r="M433" i="7"/>
  <c r="M305" i="7"/>
  <c r="M424" i="7"/>
  <c r="M372" i="7"/>
  <c r="M320" i="7"/>
  <c r="M467" i="7"/>
  <c r="M403" i="7"/>
  <c r="M339" i="7"/>
  <c r="M275" i="7"/>
  <c r="M410" i="7"/>
  <c r="M346" i="7"/>
  <c r="M282" i="7"/>
  <c r="M417" i="7"/>
  <c r="M353" i="7"/>
  <c r="M289" i="7"/>
  <c r="M360" i="7"/>
  <c r="M308" i="7"/>
  <c r="M444" i="7"/>
  <c r="M451" i="7"/>
  <c r="M387" i="7"/>
  <c r="M323" i="7"/>
  <c r="M458" i="7"/>
  <c r="M394" i="7"/>
  <c r="M330" i="7"/>
  <c r="M465" i="7"/>
  <c r="M401" i="7"/>
  <c r="M337" i="7"/>
  <c r="M472" i="7"/>
  <c r="M408" i="7"/>
  <c r="M344" i="7"/>
  <c r="M280" i="7"/>
  <c r="M420" i="7"/>
  <c r="M356" i="7"/>
  <c r="M292" i="7"/>
  <c r="M432" i="7"/>
  <c r="M368" i="7"/>
  <c r="M304" i="7"/>
  <c r="M428" i="7"/>
  <c r="M364" i="7"/>
  <c r="M300" i="7"/>
  <c r="M463" i="7"/>
  <c r="M447" i="7"/>
  <c r="M431" i="7"/>
  <c r="M415" i="7"/>
  <c r="M399" i="7"/>
  <c r="M383" i="7"/>
  <c r="M367" i="7"/>
  <c r="M351" i="7"/>
  <c r="M335" i="7"/>
  <c r="M319" i="7"/>
  <c r="M303" i="7"/>
  <c r="M287" i="7"/>
  <c r="M470" i="7"/>
  <c r="M454" i="7"/>
  <c r="M438" i="7"/>
  <c r="M422" i="7"/>
  <c r="M406" i="7"/>
  <c r="M390" i="7"/>
  <c r="M374" i="7"/>
  <c r="M358" i="7"/>
  <c r="M342" i="7"/>
  <c r="M326" i="7"/>
  <c r="M310" i="7"/>
  <c r="M294" i="7"/>
  <c r="M278" i="7"/>
  <c r="M461" i="7"/>
  <c r="M445" i="7"/>
  <c r="M429" i="7"/>
  <c r="M413" i="7"/>
  <c r="M397" i="7"/>
  <c r="M381" i="7"/>
  <c r="M365" i="7"/>
  <c r="M349" i="7"/>
  <c r="M333" i="7"/>
  <c r="M317" i="7"/>
  <c r="M301" i="7"/>
  <c r="M285" i="7"/>
  <c r="M456" i="7"/>
  <c r="M392" i="7"/>
  <c r="M328" i="7"/>
  <c r="M468" i="7"/>
  <c r="M404" i="7"/>
  <c r="M340" i="7"/>
  <c r="M276" i="7"/>
  <c r="M416" i="7"/>
  <c r="M352" i="7"/>
  <c r="M288" i="7"/>
  <c r="M412" i="7"/>
  <c r="M348" i="7"/>
  <c r="M284" i="7"/>
  <c r="M459" i="7"/>
  <c r="M443" i="7"/>
  <c r="M427" i="7"/>
  <c r="M411" i="7"/>
  <c r="M395" i="7"/>
  <c r="M379" i="7"/>
  <c r="M363" i="7"/>
  <c r="M347" i="7"/>
  <c r="M331" i="7"/>
  <c r="M315" i="7"/>
  <c r="M299" i="7"/>
  <c r="M283" i="7"/>
  <c r="M466" i="7"/>
  <c r="M450" i="7"/>
  <c r="M434" i="7"/>
  <c r="M418" i="7"/>
  <c r="M402" i="7"/>
  <c r="M386" i="7"/>
  <c r="M370" i="7"/>
  <c r="M354" i="7"/>
  <c r="M338" i="7"/>
  <c r="M322" i="7"/>
  <c r="M306" i="7"/>
  <c r="M290" i="7"/>
  <c r="M473" i="7"/>
  <c r="M457" i="7"/>
  <c r="M441" i="7"/>
  <c r="M425" i="7"/>
  <c r="M409" i="7"/>
  <c r="M393" i="7"/>
  <c r="M377" i="7"/>
  <c r="M361" i="7"/>
  <c r="M345" i="7"/>
  <c r="M329" i="7"/>
  <c r="M313" i="7"/>
  <c r="M297" i="7"/>
  <c r="M281" i="7"/>
  <c r="M440" i="7"/>
  <c r="M376" i="7"/>
  <c r="M312" i="7"/>
  <c r="M452" i="7"/>
  <c r="M388" i="7"/>
  <c r="M324" i="7"/>
  <c r="M464" i="7"/>
  <c r="M400" i="7"/>
  <c r="M336" i="7"/>
  <c r="M460" i="7"/>
  <c r="M396" i="7"/>
  <c r="M332" i="7"/>
  <c r="M471" i="7"/>
  <c r="M455" i="7"/>
  <c r="M439" i="7"/>
  <c r="M423" i="7"/>
  <c r="M407" i="7"/>
  <c r="M391" i="7"/>
  <c r="M375" i="7"/>
  <c r="M359" i="7"/>
  <c r="M343" i="7"/>
  <c r="M327" i="7"/>
  <c r="M311" i="7"/>
  <c r="M295" i="7"/>
  <c r="M279" i="7"/>
  <c r="M462" i="7"/>
  <c r="M446" i="7"/>
  <c r="M430" i="7"/>
  <c r="M414" i="7"/>
  <c r="M398" i="7"/>
  <c r="M382" i="7"/>
  <c r="M366" i="7"/>
  <c r="M350" i="7"/>
  <c r="M334" i="7"/>
  <c r="M318" i="7"/>
  <c r="M302" i="7"/>
  <c r="M286" i="7"/>
  <c r="M469" i="7"/>
  <c r="M453" i="7"/>
  <c r="M437" i="7"/>
  <c r="M421" i="7"/>
  <c r="M405" i="7"/>
  <c r="M389" i="7"/>
  <c r="M373" i="7"/>
  <c r="M357" i="7"/>
  <c r="M341" i="7"/>
  <c r="M325" i="7"/>
  <c r="M309" i="7"/>
  <c r="M293" i="7"/>
  <c r="M274" i="7"/>
  <c r="H50" i="7"/>
  <c r="N283" i="7" s="1"/>
  <c r="B51" i="7"/>
  <c r="N321" i="7" l="1"/>
  <c r="N447" i="7"/>
  <c r="N470" i="7"/>
  <c r="N324" i="7"/>
  <c r="N445" i="7"/>
  <c r="N327" i="7"/>
  <c r="N420" i="7"/>
  <c r="N443" i="7"/>
  <c r="N422" i="7"/>
  <c r="N378" i="7"/>
  <c r="N278" i="7"/>
  <c r="N404" i="7"/>
  <c r="N276" i="7"/>
  <c r="N279" i="7"/>
  <c r="N411" i="7"/>
  <c r="N406" i="7"/>
  <c r="N314" i="7"/>
  <c r="N385" i="7"/>
  <c r="N388" i="7"/>
  <c r="N391" i="7"/>
  <c r="N435" i="7"/>
  <c r="N461" i="7"/>
  <c r="N436" i="7"/>
  <c r="N337" i="7"/>
  <c r="N340" i="7"/>
  <c r="N343" i="7"/>
  <c r="N415" i="7"/>
  <c r="N455" i="7"/>
  <c r="N454" i="7"/>
  <c r="N350" i="7"/>
  <c r="N429" i="7"/>
  <c r="N468" i="7"/>
  <c r="N402" i="7"/>
  <c r="N369" i="7"/>
  <c r="N305" i="7"/>
  <c r="N372" i="7"/>
  <c r="N308" i="7"/>
  <c r="N375" i="7"/>
  <c r="N311" i="7"/>
  <c r="N322" i="7"/>
  <c r="N354" i="7"/>
  <c r="N438" i="7"/>
  <c r="N286" i="7"/>
  <c r="N413" i="7"/>
  <c r="N452" i="7"/>
  <c r="N342" i="7"/>
  <c r="N353" i="7"/>
  <c r="N289" i="7"/>
  <c r="N356" i="7"/>
  <c r="N292" i="7"/>
  <c r="N359" i="7"/>
  <c r="N295" i="7"/>
  <c r="N431" i="7"/>
  <c r="N459" i="7"/>
  <c r="N370" i="7"/>
  <c r="N439" i="7"/>
  <c r="N290" i="7"/>
  <c r="N419" i="7"/>
  <c r="N466" i="7"/>
  <c r="N450" i="7"/>
  <c r="N434" i="7"/>
  <c r="N418" i="7"/>
  <c r="N398" i="7"/>
  <c r="N334" i="7"/>
  <c r="N473" i="7"/>
  <c r="N457" i="7"/>
  <c r="N441" i="7"/>
  <c r="N425" i="7"/>
  <c r="N409" i="7"/>
  <c r="N362" i="7"/>
  <c r="N298" i="7"/>
  <c r="N464" i="7"/>
  <c r="N448" i="7"/>
  <c r="N432" i="7"/>
  <c r="N416" i="7"/>
  <c r="N390" i="7"/>
  <c r="N326" i="7"/>
  <c r="N397" i="7"/>
  <c r="N381" i="7"/>
  <c r="N365" i="7"/>
  <c r="N349" i="7"/>
  <c r="N333" i="7"/>
  <c r="N317" i="7"/>
  <c r="N301" i="7"/>
  <c r="N285" i="7"/>
  <c r="N400" i="7"/>
  <c r="N384" i="7"/>
  <c r="N368" i="7"/>
  <c r="N352" i="7"/>
  <c r="N336" i="7"/>
  <c r="N320" i="7"/>
  <c r="N304" i="7"/>
  <c r="N288" i="7"/>
  <c r="N403" i="7"/>
  <c r="N387" i="7"/>
  <c r="N371" i="7"/>
  <c r="N355" i="7"/>
  <c r="N339" i="7"/>
  <c r="N323" i="7"/>
  <c r="N307" i="7"/>
  <c r="N291" i="7"/>
  <c r="N275" i="7"/>
  <c r="N306" i="7"/>
  <c r="N423" i="7"/>
  <c r="N467" i="7"/>
  <c r="N401" i="7"/>
  <c r="N462" i="7"/>
  <c r="N446" i="7"/>
  <c r="N430" i="7"/>
  <c r="N414" i="7"/>
  <c r="N382" i="7"/>
  <c r="N318" i="7"/>
  <c r="N469" i="7"/>
  <c r="N453" i="7"/>
  <c r="N437" i="7"/>
  <c r="N421" i="7"/>
  <c r="N405" i="7"/>
  <c r="N346" i="7"/>
  <c r="N282" i="7"/>
  <c r="N460" i="7"/>
  <c r="N444" i="7"/>
  <c r="N428" i="7"/>
  <c r="N412" i="7"/>
  <c r="N374" i="7"/>
  <c r="N310" i="7"/>
  <c r="N393" i="7"/>
  <c r="N377" i="7"/>
  <c r="N361" i="7"/>
  <c r="N345" i="7"/>
  <c r="N329" i="7"/>
  <c r="N313" i="7"/>
  <c r="N297" i="7"/>
  <c r="N281" i="7"/>
  <c r="N396" i="7"/>
  <c r="N380" i="7"/>
  <c r="N364" i="7"/>
  <c r="N348" i="7"/>
  <c r="N332" i="7"/>
  <c r="N316" i="7"/>
  <c r="N300" i="7"/>
  <c r="N284" i="7"/>
  <c r="N399" i="7"/>
  <c r="N383" i="7"/>
  <c r="N367" i="7"/>
  <c r="N351" i="7"/>
  <c r="N335" i="7"/>
  <c r="N319" i="7"/>
  <c r="N303" i="7"/>
  <c r="N287" i="7"/>
  <c r="N463" i="7"/>
  <c r="N386" i="7"/>
  <c r="N427" i="7"/>
  <c r="N471" i="7"/>
  <c r="N407" i="7"/>
  <c r="N451" i="7"/>
  <c r="N338" i="7"/>
  <c r="N458" i="7"/>
  <c r="N442" i="7"/>
  <c r="N426" i="7"/>
  <c r="N410" i="7"/>
  <c r="N366" i="7"/>
  <c r="N302" i="7"/>
  <c r="N465" i="7"/>
  <c r="N449" i="7"/>
  <c r="N433" i="7"/>
  <c r="N417" i="7"/>
  <c r="N394" i="7"/>
  <c r="N330" i="7"/>
  <c r="N472" i="7"/>
  <c r="N456" i="7"/>
  <c r="N440" i="7"/>
  <c r="N424" i="7"/>
  <c r="N408" i="7"/>
  <c r="N358" i="7"/>
  <c r="N294" i="7"/>
  <c r="N389" i="7"/>
  <c r="N373" i="7"/>
  <c r="N357" i="7"/>
  <c r="N341" i="7"/>
  <c r="N325" i="7"/>
  <c r="N309" i="7"/>
  <c r="N293" i="7"/>
  <c r="N277" i="7"/>
  <c r="N392" i="7"/>
  <c r="N376" i="7"/>
  <c r="N360" i="7"/>
  <c r="N344" i="7"/>
  <c r="N328" i="7"/>
  <c r="N312" i="7"/>
  <c r="N296" i="7"/>
  <c r="N280" i="7"/>
  <c r="N395" i="7"/>
  <c r="N379" i="7"/>
  <c r="N363" i="7"/>
  <c r="N347" i="7"/>
  <c r="N331" i="7"/>
  <c r="N315" i="7"/>
  <c r="N299" i="7"/>
  <c r="N274" i="7"/>
  <c r="H51" i="7"/>
  <c r="O278" i="7" s="1"/>
  <c r="B52" i="7"/>
  <c r="O441" i="7" l="1"/>
  <c r="O345" i="7"/>
  <c r="O373" i="7"/>
  <c r="O449" i="7"/>
  <c r="O321" i="7"/>
  <c r="O381" i="7"/>
  <c r="O468" i="7"/>
  <c r="O436" i="7"/>
  <c r="O404" i="7"/>
  <c r="O372" i="7"/>
  <c r="O340" i="7"/>
  <c r="O308" i="7"/>
  <c r="O276" i="7"/>
  <c r="O443" i="7"/>
  <c r="O411" i="7"/>
  <c r="O379" i="7"/>
  <c r="O347" i="7"/>
  <c r="O315" i="7"/>
  <c r="O283" i="7"/>
  <c r="O450" i="7"/>
  <c r="O418" i="7"/>
  <c r="O386" i="7"/>
  <c r="O354" i="7"/>
  <c r="O322" i="7"/>
  <c r="O290" i="7"/>
  <c r="O377" i="7"/>
  <c r="O281" i="7"/>
  <c r="O357" i="7"/>
  <c r="O433" i="7"/>
  <c r="O305" i="7"/>
  <c r="O365" i="7"/>
  <c r="O464" i="7"/>
  <c r="O432" i="7"/>
  <c r="O400" i="7"/>
  <c r="O368" i="7"/>
  <c r="O336" i="7"/>
  <c r="O304" i="7"/>
  <c r="O471" i="7"/>
  <c r="O439" i="7"/>
  <c r="O407" i="7"/>
  <c r="O375" i="7"/>
  <c r="O343" i="7"/>
  <c r="O311" i="7"/>
  <c r="O279" i="7"/>
  <c r="O446" i="7"/>
  <c r="O414" i="7"/>
  <c r="O382" i="7"/>
  <c r="O350" i="7"/>
  <c r="O318" i="7"/>
  <c r="O286" i="7"/>
  <c r="O393" i="7"/>
  <c r="O313" i="7"/>
  <c r="O473" i="7"/>
  <c r="O469" i="7"/>
  <c r="O405" i="7"/>
  <c r="O341" i="7"/>
  <c r="O277" i="7"/>
  <c r="O417" i="7"/>
  <c r="O353" i="7"/>
  <c r="O289" i="7"/>
  <c r="O413" i="7"/>
  <c r="O349" i="7"/>
  <c r="O285" i="7"/>
  <c r="O460" i="7"/>
  <c r="O444" i="7"/>
  <c r="O428" i="7"/>
  <c r="O412" i="7"/>
  <c r="O396" i="7"/>
  <c r="O380" i="7"/>
  <c r="O364" i="7"/>
  <c r="O348" i="7"/>
  <c r="O332" i="7"/>
  <c r="O316" i="7"/>
  <c r="O300" i="7"/>
  <c r="O284" i="7"/>
  <c r="O467" i="7"/>
  <c r="O451" i="7"/>
  <c r="O435" i="7"/>
  <c r="O419" i="7"/>
  <c r="O403" i="7"/>
  <c r="O387" i="7"/>
  <c r="O371" i="7"/>
  <c r="O355" i="7"/>
  <c r="O339" i="7"/>
  <c r="O323" i="7"/>
  <c r="O307" i="7"/>
  <c r="O291" i="7"/>
  <c r="O275" i="7"/>
  <c r="O458" i="7"/>
  <c r="O442" i="7"/>
  <c r="O426" i="7"/>
  <c r="O410" i="7"/>
  <c r="O394" i="7"/>
  <c r="O378" i="7"/>
  <c r="O362" i="7"/>
  <c r="O346" i="7"/>
  <c r="O330" i="7"/>
  <c r="O314" i="7"/>
  <c r="O298" i="7"/>
  <c r="O282" i="7"/>
  <c r="O361" i="7"/>
  <c r="O437" i="7"/>
  <c r="O309" i="7"/>
  <c r="O385" i="7"/>
  <c r="O445" i="7"/>
  <c r="O317" i="7"/>
  <c r="O452" i="7"/>
  <c r="O420" i="7"/>
  <c r="O388" i="7"/>
  <c r="O356" i="7"/>
  <c r="O324" i="7"/>
  <c r="O292" i="7"/>
  <c r="O459" i="7"/>
  <c r="O427" i="7"/>
  <c r="O395" i="7"/>
  <c r="O363" i="7"/>
  <c r="O331" i="7"/>
  <c r="O299" i="7"/>
  <c r="O466" i="7"/>
  <c r="O434" i="7"/>
  <c r="O402" i="7"/>
  <c r="O370" i="7"/>
  <c r="O338" i="7"/>
  <c r="O306" i="7"/>
  <c r="O457" i="7"/>
  <c r="O297" i="7"/>
  <c r="O421" i="7"/>
  <c r="O293" i="7"/>
  <c r="O369" i="7"/>
  <c r="O429" i="7"/>
  <c r="O301" i="7"/>
  <c r="O448" i="7"/>
  <c r="O416" i="7"/>
  <c r="O384" i="7"/>
  <c r="O352" i="7"/>
  <c r="O320" i="7"/>
  <c r="O288" i="7"/>
  <c r="O455" i="7"/>
  <c r="O423" i="7"/>
  <c r="O391" i="7"/>
  <c r="O359" i="7"/>
  <c r="O327" i="7"/>
  <c r="O295" i="7"/>
  <c r="O462" i="7"/>
  <c r="O430" i="7"/>
  <c r="O398" i="7"/>
  <c r="O366" i="7"/>
  <c r="O334" i="7"/>
  <c r="O302" i="7"/>
  <c r="O329" i="7"/>
  <c r="O425" i="7"/>
  <c r="O409" i="7"/>
  <c r="O453" i="7"/>
  <c r="O389" i="7"/>
  <c r="O325" i="7"/>
  <c r="O465" i="7"/>
  <c r="O401" i="7"/>
  <c r="O337" i="7"/>
  <c r="O461" i="7"/>
  <c r="O397" i="7"/>
  <c r="O333" i="7"/>
  <c r="O472" i="7"/>
  <c r="O456" i="7"/>
  <c r="O440" i="7"/>
  <c r="O424" i="7"/>
  <c r="O408" i="7"/>
  <c r="O392" i="7"/>
  <c r="O376" i="7"/>
  <c r="O360" i="7"/>
  <c r="O344" i="7"/>
  <c r="O328" i="7"/>
  <c r="O312" i="7"/>
  <c r="O296" i="7"/>
  <c r="O280" i="7"/>
  <c r="O463" i="7"/>
  <c r="O447" i="7"/>
  <c r="O431" i="7"/>
  <c r="O415" i="7"/>
  <c r="O399" i="7"/>
  <c r="O383" i="7"/>
  <c r="O367" i="7"/>
  <c r="O351" i="7"/>
  <c r="O335" i="7"/>
  <c r="O319" i="7"/>
  <c r="O303" i="7"/>
  <c r="O287" i="7"/>
  <c r="O470" i="7"/>
  <c r="O454" i="7"/>
  <c r="O438" i="7"/>
  <c r="O422" i="7"/>
  <c r="O406" i="7"/>
  <c r="O390" i="7"/>
  <c r="O374" i="7"/>
  <c r="O358" i="7"/>
  <c r="O342" i="7"/>
  <c r="O326" i="7"/>
  <c r="O310" i="7"/>
  <c r="O294" i="7"/>
  <c r="H52" i="7"/>
  <c r="P286" i="7" s="1"/>
  <c r="B53" i="7"/>
  <c r="O274" i="7"/>
  <c r="P363" i="7" l="1"/>
  <c r="P362" i="7"/>
  <c r="P451" i="7"/>
  <c r="P400" i="7"/>
  <c r="P387" i="7"/>
  <c r="P277" i="7"/>
  <c r="P298" i="7"/>
  <c r="P360" i="7"/>
  <c r="P305" i="7"/>
  <c r="P413" i="7"/>
  <c r="P468" i="7"/>
  <c r="P430" i="7"/>
  <c r="P340" i="7"/>
  <c r="P301" i="7"/>
  <c r="P275" i="7"/>
  <c r="P404" i="7"/>
  <c r="P435" i="7"/>
  <c r="P369" i="7"/>
  <c r="P284" i="7"/>
  <c r="P414" i="7"/>
  <c r="P341" i="7"/>
  <c r="P461" i="7"/>
  <c r="P397" i="7"/>
  <c r="P319" i="7"/>
  <c r="P346" i="7"/>
  <c r="P282" i="7"/>
  <c r="P416" i="7"/>
  <c r="P424" i="7"/>
  <c r="P328" i="7"/>
  <c r="P419" i="7"/>
  <c r="P348" i="7"/>
  <c r="P462" i="7"/>
  <c r="P398" i="7"/>
  <c r="P320" i="7"/>
  <c r="P445" i="7"/>
  <c r="P381" i="7"/>
  <c r="P297" i="7"/>
  <c r="P330" i="7"/>
  <c r="P428" i="7"/>
  <c r="P355" i="7"/>
  <c r="P467" i="7"/>
  <c r="P403" i="7"/>
  <c r="P327" i="7"/>
  <c r="P446" i="7"/>
  <c r="P382" i="7"/>
  <c r="P299" i="7"/>
  <c r="P429" i="7"/>
  <c r="P361" i="7"/>
  <c r="P276" i="7"/>
  <c r="P314" i="7"/>
  <c r="P323" i="7"/>
  <c r="P432" i="7"/>
  <c r="P344" i="7"/>
  <c r="P412" i="7"/>
  <c r="P339" i="7"/>
  <c r="P472" i="7"/>
  <c r="P408" i="7"/>
  <c r="P333" i="7"/>
  <c r="P452" i="7"/>
  <c r="P388" i="7"/>
  <c r="P307" i="7"/>
  <c r="P463" i="7"/>
  <c r="P447" i="7"/>
  <c r="P431" i="7"/>
  <c r="P415" i="7"/>
  <c r="P399" i="7"/>
  <c r="P383" i="7"/>
  <c r="P364" i="7"/>
  <c r="P343" i="7"/>
  <c r="P321" i="7"/>
  <c r="P300" i="7"/>
  <c r="P279" i="7"/>
  <c r="P458" i="7"/>
  <c r="P442" i="7"/>
  <c r="P426" i="7"/>
  <c r="P410" i="7"/>
  <c r="P394" i="7"/>
  <c r="P378" i="7"/>
  <c r="P357" i="7"/>
  <c r="P336" i="7"/>
  <c r="P315" i="7"/>
  <c r="P293" i="7"/>
  <c r="P473" i="7"/>
  <c r="P457" i="7"/>
  <c r="P441" i="7"/>
  <c r="P425" i="7"/>
  <c r="P409" i="7"/>
  <c r="P393" i="7"/>
  <c r="P377" i="7"/>
  <c r="P356" i="7"/>
  <c r="P335" i="7"/>
  <c r="P313" i="7"/>
  <c r="P292" i="7"/>
  <c r="P374" i="7"/>
  <c r="P358" i="7"/>
  <c r="P342" i="7"/>
  <c r="P326" i="7"/>
  <c r="P310" i="7"/>
  <c r="P294" i="7"/>
  <c r="P278" i="7"/>
  <c r="P448" i="7"/>
  <c r="P365" i="7"/>
  <c r="P460" i="7"/>
  <c r="P396" i="7"/>
  <c r="P317" i="7"/>
  <c r="P456" i="7"/>
  <c r="P392" i="7"/>
  <c r="P312" i="7"/>
  <c r="P436" i="7"/>
  <c r="P371" i="7"/>
  <c r="P285" i="7"/>
  <c r="P459" i="7"/>
  <c r="P443" i="7"/>
  <c r="P427" i="7"/>
  <c r="P411" i="7"/>
  <c r="P395" i="7"/>
  <c r="P379" i="7"/>
  <c r="P359" i="7"/>
  <c r="P337" i="7"/>
  <c r="P316" i="7"/>
  <c r="P295" i="7"/>
  <c r="P470" i="7"/>
  <c r="P454" i="7"/>
  <c r="P438" i="7"/>
  <c r="P422" i="7"/>
  <c r="P406" i="7"/>
  <c r="P390" i="7"/>
  <c r="P373" i="7"/>
  <c r="P352" i="7"/>
  <c r="P331" i="7"/>
  <c r="P309" i="7"/>
  <c r="P288" i="7"/>
  <c r="P469" i="7"/>
  <c r="P453" i="7"/>
  <c r="P437" i="7"/>
  <c r="P421" i="7"/>
  <c r="P405" i="7"/>
  <c r="P389" i="7"/>
  <c r="P372" i="7"/>
  <c r="P351" i="7"/>
  <c r="P329" i="7"/>
  <c r="P308" i="7"/>
  <c r="P287" i="7"/>
  <c r="P370" i="7"/>
  <c r="P354" i="7"/>
  <c r="P338" i="7"/>
  <c r="P322" i="7"/>
  <c r="P306" i="7"/>
  <c r="P290" i="7"/>
  <c r="P464" i="7"/>
  <c r="P384" i="7"/>
  <c r="P280" i="7"/>
  <c r="P444" i="7"/>
  <c r="P380" i="7"/>
  <c r="P296" i="7"/>
  <c r="P440" i="7"/>
  <c r="P376" i="7"/>
  <c r="P291" i="7"/>
  <c r="P420" i="7"/>
  <c r="P349" i="7"/>
  <c r="P471" i="7"/>
  <c r="P455" i="7"/>
  <c r="P439" i="7"/>
  <c r="P423" i="7"/>
  <c r="P407" i="7"/>
  <c r="P391" i="7"/>
  <c r="P375" i="7"/>
  <c r="P353" i="7"/>
  <c r="P332" i="7"/>
  <c r="P311" i="7"/>
  <c r="P289" i="7"/>
  <c r="P466" i="7"/>
  <c r="P450" i="7"/>
  <c r="P434" i="7"/>
  <c r="P418" i="7"/>
  <c r="P402" i="7"/>
  <c r="P386" i="7"/>
  <c r="P368" i="7"/>
  <c r="P347" i="7"/>
  <c r="P325" i="7"/>
  <c r="P304" i="7"/>
  <c r="P283" i="7"/>
  <c r="P465" i="7"/>
  <c r="P449" i="7"/>
  <c r="P433" i="7"/>
  <c r="P417" i="7"/>
  <c r="P401" i="7"/>
  <c r="P385" i="7"/>
  <c r="P367" i="7"/>
  <c r="P345" i="7"/>
  <c r="P324" i="7"/>
  <c r="P303" i="7"/>
  <c r="P281" i="7"/>
  <c r="P366" i="7"/>
  <c r="P350" i="7"/>
  <c r="P334" i="7"/>
  <c r="P318" i="7"/>
  <c r="P302" i="7"/>
  <c r="P274" i="7"/>
  <c r="H53" i="7"/>
  <c r="Q288" i="7" s="1"/>
  <c r="A54" i="7"/>
  <c r="A55" i="7" s="1"/>
  <c r="B54" i="7"/>
  <c r="B55" i="7" s="1"/>
  <c r="Q392" i="7" l="1"/>
  <c r="Q355" i="7"/>
  <c r="Q331" i="7"/>
  <c r="Q349" i="7"/>
  <c r="Q459" i="7"/>
  <c r="Q423" i="7"/>
  <c r="Q463" i="7"/>
  <c r="Q460" i="7"/>
  <c r="Q406" i="7"/>
  <c r="Q374" i="7"/>
  <c r="Q317" i="7"/>
  <c r="Q360" i="7"/>
  <c r="Q462" i="7"/>
  <c r="Q409" i="7"/>
  <c r="Q327" i="7"/>
  <c r="Q310" i="7"/>
  <c r="Q285" i="7"/>
  <c r="Q328" i="7"/>
  <c r="Q282" i="7"/>
  <c r="Q410" i="7"/>
  <c r="Q330" i="7"/>
  <c r="Q461" i="7"/>
  <c r="Q381" i="7"/>
  <c r="Q424" i="7"/>
  <c r="Q296" i="7"/>
  <c r="Q458" i="7"/>
  <c r="Q447" i="7"/>
  <c r="Q378" i="7"/>
  <c r="Q446" i="7"/>
  <c r="Q386" i="7"/>
  <c r="Q299" i="7"/>
  <c r="Q443" i="7"/>
  <c r="Q383" i="7"/>
  <c r="Q298" i="7"/>
  <c r="Q442" i="7"/>
  <c r="Q379" i="7"/>
  <c r="Q295" i="7"/>
  <c r="Q449" i="7"/>
  <c r="Q407" i="7"/>
  <c r="Q350" i="7"/>
  <c r="Q286" i="7"/>
  <c r="Q369" i="7"/>
  <c r="Q337" i="7"/>
  <c r="Q305" i="7"/>
  <c r="Q444" i="7"/>
  <c r="Q412" i="7"/>
  <c r="Q380" i="7"/>
  <c r="Q348" i="7"/>
  <c r="Q316" i="7"/>
  <c r="Q284" i="7"/>
  <c r="Q323" i="7"/>
  <c r="Q419" i="7"/>
  <c r="Q335" i="7"/>
  <c r="Q438" i="7"/>
  <c r="Q375" i="7"/>
  <c r="Q290" i="7"/>
  <c r="Q437" i="7"/>
  <c r="Q371" i="7"/>
  <c r="Q287" i="7"/>
  <c r="Q435" i="7"/>
  <c r="Q370" i="7"/>
  <c r="Q283" i="7"/>
  <c r="Q445" i="7"/>
  <c r="Q402" i="7"/>
  <c r="Q342" i="7"/>
  <c r="Q278" i="7"/>
  <c r="Q365" i="7"/>
  <c r="Q333" i="7"/>
  <c r="Q301" i="7"/>
  <c r="Q440" i="7"/>
  <c r="Q408" i="7"/>
  <c r="Q376" i="7"/>
  <c r="Q344" i="7"/>
  <c r="Q312" i="7"/>
  <c r="Q280" i="7"/>
  <c r="Q433" i="7"/>
  <c r="Q398" i="7"/>
  <c r="Q303" i="7"/>
  <c r="Q467" i="7"/>
  <c r="Q417" i="7"/>
  <c r="Q343" i="7"/>
  <c r="Q466" i="7"/>
  <c r="Q415" i="7"/>
  <c r="Q339" i="7"/>
  <c r="Q464" i="7"/>
  <c r="Q414" i="7"/>
  <c r="Q338" i="7"/>
  <c r="Q465" i="7"/>
  <c r="Q429" i="7"/>
  <c r="Q382" i="7"/>
  <c r="Q318" i="7"/>
  <c r="Q385" i="7"/>
  <c r="Q353" i="7"/>
  <c r="Q321" i="7"/>
  <c r="Q289" i="7"/>
  <c r="Q428" i="7"/>
  <c r="Q396" i="7"/>
  <c r="Q364" i="7"/>
  <c r="Q332" i="7"/>
  <c r="Q300" i="7"/>
  <c r="Q405" i="7"/>
  <c r="Q452" i="7"/>
  <c r="Q387" i="7"/>
  <c r="Q441" i="7"/>
  <c r="Q291" i="7"/>
  <c r="Q456" i="7"/>
  <c r="Q431" i="7"/>
  <c r="Q403" i="7"/>
  <c r="Q363" i="7"/>
  <c r="Q322" i="7"/>
  <c r="Q279" i="7"/>
  <c r="Q455" i="7"/>
  <c r="Q430" i="7"/>
  <c r="Q401" i="7"/>
  <c r="Q362" i="7"/>
  <c r="Q319" i="7"/>
  <c r="Q275" i="7"/>
  <c r="Q454" i="7"/>
  <c r="Q427" i="7"/>
  <c r="Q399" i="7"/>
  <c r="Q359" i="7"/>
  <c r="Q315" i="7"/>
  <c r="Q473" i="7"/>
  <c r="Q457" i="7"/>
  <c r="Q439" i="7"/>
  <c r="Q418" i="7"/>
  <c r="Q397" i="7"/>
  <c r="Q366" i="7"/>
  <c r="Q334" i="7"/>
  <c r="Q302" i="7"/>
  <c r="Q393" i="7"/>
  <c r="Q377" i="7"/>
  <c r="Q361" i="7"/>
  <c r="Q345" i="7"/>
  <c r="Q329" i="7"/>
  <c r="Q313" i="7"/>
  <c r="Q297" i="7"/>
  <c r="Q281" i="7"/>
  <c r="Q436" i="7"/>
  <c r="Q420" i="7"/>
  <c r="Q404" i="7"/>
  <c r="Q388" i="7"/>
  <c r="Q372" i="7"/>
  <c r="Q356" i="7"/>
  <c r="Q340" i="7"/>
  <c r="Q324" i="7"/>
  <c r="Q308" i="7"/>
  <c r="Q292" i="7"/>
  <c r="Q276" i="7"/>
  <c r="Q314" i="7"/>
  <c r="Q367" i="7"/>
  <c r="Q426" i="7"/>
  <c r="Q468" i="7"/>
  <c r="Q346" i="7"/>
  <c r="Q411" i="7"/>
  <c r="Q472" i="7"/>
  <c r="Q451" i="7"/>
  <c r="Q425" i="7"/>
  <c r="Q395" i="7"/>
  <c r="Q354" i="7"/>
  <c r="Q311" i="7"/>
  <c r="Q471" i="7"/>
  <c r="Q450" i="7"/>
  <c r="Q422" i="7"/>
  <c r="Q394" i="7"/>
  <c r="Q351" i="7"/>
  <c r="Q307" i="7"/>
  <c r="Q470" i="7"/>
  <c r="Q448" i="7"/>
  <c r="Q421" i="7"/>
  <c r="Q391" i="7"/>
  <c r="Q347" i="7"/>
  <c r="Q306" i="7"/>
  <c r="Q469" i="7"/>
  <c r="Q453" i="7"/>
  <c r="Q434" i="7"/>
  <c r="Q413" i="7"/>
  <c r="Q390" i="7"/>
  <c r="Q358" i="7"/>
  <c r="Q326" i="7"/>
  <c r="Q294" i="7"/>
  <c r="Q389" i="7"/>
  <c r="Q373" i="7"/>
  <c r="Q357" i="7"/>
  <c r="Q341" i="7"/>
  <c r="Q325" i="7"/>
  <c r="Q309" i="7"/>
  <c r="Q293" i="7"/>
  <c r="Q277" i="7"/>
  <c r="Q432" i="7"/>
  <c r="Q416" i="7"/>
  <c r="Q400" i="7"/>
  <c r="Q384" i="7"/>
  <c r="Q368" i="7"/>
  <c r="Q352" i="7"/>
  <c r="Q336" i="7"/>
  <c r="Q320" i="7"/>
  <c r="Q304" i="7"/>
  <c r="Q274" i="7"/>
  <c r="H54" i="7"/>
  <c r="R289" i="7" s="1"/>
  <c r="H55" i="7"/>
  <c r="S274" i="7" s="1"/>
  <c r="S309" i="7" l="1"/>
  <c r="S343" i="7"/>
  <c r="S302" i="7"/>
  <c r="S444" i="7"/>
  <c r="S331" i="7"/>
  <c r="S439" i="7"/>
  <c r="S437" i="7"/>
  <c r="S380" i="7"/>
  <c r="S379" i="7"/>
  <c r="S470" i="7"/>
  <c r="S373" i="7"/>
  <c r="S316" i="7"/>
  <c r="R417" i="7"/>
  <c r="R445" i="7"/>
  <c r="R402" i="7"/>
  <c r="R311" i="7"/>
  <c r="R326" i="7"/>
  <c r="R333" i="7"/>
  <c r="R332" i="7"/>
  <c r="R442" i="7"/>
  <c r="R418" i="7"/>
  <c r="R413" i="7"/>
  <c r="R452" i="7"/>
  <c r="R380" i="7"/>
  <c r="R463" i="7"/>
  <c r="R395" i="7"/>
  <c r="R279" i="7"/>
  <c r="R310" i="7"/>
  <c r="R381" i="7"/>
  <c r="R317" i="7"/>
  <c r="S427" i="7"/>
  <c r="S459" i="7"/>
  <c r="S426" i="7"/>
  <c r="S407" i="7"/>
  <c r="S438" i="7"/>
  <c r="S350" i="7"/>
  <c r="S286" i="7"/>
  <c r="S421" i="7"/>
  <c r="S357" i="7"/>
  <c r="S293" i="7"/>
  <c r="S428" i="7"/>
  <c r="S364" i="7"/>
  <c r="S300" i="7"/>
  <c r="R462" i="7"/>
  <c r="R468" i="7"/>
  <c r="R415" i="7"/>
  <c r="R397" i="7"/>
  <c r="R438" i="7"/>
  <c r="R434" i="7"/>
  <c r="R398" i="7"/>
  <c r="R363" i="7"/>
  <c r="R371" i="7"/>
  <c r="R436" i="7"/>
  <c r="R352" i="7"/>
  <c r="R447" i="7"/>
  <c r="R374" i="7"/>
  <c r="R358" i="7"/>
  <c r="R294" i="7"/>
  <c r="R365" i="7"/>
  <c r="R301" i="7"/>
  <c r="S467" i="7"/>
  <c r="S371" i="7"/>
  <c r="S362" i="7"/>
  <c r="S375" i="7"/>
  <c r="S406" i="7"/>
  <c r="S334" i="7"/>
  <c r="S469" i="7"/>
  <c r="S405" i="7"/>
  <c r="S341" i="7"/>
  <c r="S277" i="7"/>
  <c r="S412" i="7"/>
  <c r="S348" i="7"/>
  <c r="S284" i="7"/>
  <c r="R308" i="7"/>
  <c r="R288" i="7"/>
  <c r="R426" i="7"/>
  <c r="R387" i="7"/>
  <c r="R324" i="7"/>
  <c r="R276" i="7"/>
  <c r="R307" i="7"/>
  <c r="R420" i="7"/>
  <c r="R320" i="7"/>
  <c r="R431" i="7"/>
  <c r="R343" i="7"/>
  <c r="R342" i="7"/>
  <c r="R278" i="7"/>
  <c r="R349" i="7"/>
  <c r="R285" i="7"/>
  <c r="S466" i="7"/>
  <c r="S434" i="7"/>
  <c r="S471" i="7"/>
  <c r="S335" i="7"/>
  <c r="S374" i="7"/>
  <c r="S318" i="7"/>
  <c r="S453" i="7"/>
  <c r="S389" i="7"/>
  <c r="S325" i="7"/>
  <c r="S460" i="7"/>
  <c r="S396" i="7"/>
  <c r="S332" i="7"/>
  <c r="R388" i="7"/>
  <c r="R376" i="7"/>
  <c r="R356" i="7"/>
  <c r="R466" i="7"/>
  <c r="R425" i="7"/>
  <c r="R372" i="7"/>
  <c r="R284" i="7"/>
  <c r="R433" i="7"/>
  <c r="R383" i="7"/>
  <c r="R300" i="7"/>
  <c r="R450" i="7"/>
  <c r="R408" i="7"/>
  <c r="R340" i="7"/>
  <c r="R469" i="7"/>
  <c r="R437" i="7"/>
  <c r="R403" i="7"/>
  <c r="R355" i="7"/>
  <c r="R291" i="7"/>
  <c r="R464" i="7"/>
  <c r="R448" i="7"/>
  <c r="R432" i="7"/>
  <c r="R416" i="7"/>
  <c r="R396" i="7"/>
  <c r="R375" i="7"/>
  <c r="R344" i="7"/>
  <c r="R312" i="7"/>
  <c r="R280" i="7"/>
  <c r="R459" i="7"/>
  <c r="R443" i="7"/>
  <c r="R427" i="7"/>
  <c r="R411" i="7"/>
  <c r="R390" i="7"/>
  <c r="R367" i="7"/>
  <c r="R335" i="7"/>
  <c r="R303" i="7"/>
  <c r="R370" i="7"/>
  <c r="R354" i="7"/>
  <c r="R338" i="7"/>
  <c r="R322" i="7"/>
  <c r="R306" i="7"/>
  <c r="R290" i="7"/>
  <c r="R409" i="7"/>
  <c r="R393" i="7"/>
  <c r="R377" i="7"/>
  <c r="R361" i="7"/>
  <c r="R345" i="7"/>
  <c r="R329" i="7"/>
  <c r="R313" i="7"/>
  <c r="R297" i="7"/>
  <c r="R281" i="7"/>
  <c r="S327" i="7"/>
  <c r="S386" i="7"/>
  <c r="S443" i="7"/>
  <c r="C443" i="7" s="1"/>
  <c r="T236" i="7" s="1"/>
  <c r="C236" i="7" s="1"/>
  <c r="S355" i="7"/>
  <c r="S435" i="7"/>
  <c r="S354" i="7"/>
  <c r="S411" i="7"/>
  <c r="S295" i="7"/>
  <c r="S410" i="7"/>
  <c r="S339" i="7"/>
  <c r="S463" i="7"/>
  <c r="C463" i="7" s="1"/>
  <c r="T256" i="7" s="1"/>
  <c r="C256" i="7" s="1"/>
  <c r="S431" i="7"/>
  <c r="S399" i="7"/>
  <c r="S367" i="7"/>
  <c r="S319" i="7"/>
  <c r="S462" i="7"/>
  <c r="S430" i="7"/>
  <c r="S398" i="7"/>
  <c r="S366" i="7"/>
  <c r="S315" i="7"/>
  <c r="S346" i="7"/>
  <c r="S330" i="7"/>
  <c r="S314" i="7"/>
  <c r="S298" i="7"/>
  <c r="S282" i="7"/>
  <c r="S465" i="7"/>
  <c r="S449" i="7"/>
  <c r="S433" i="7"/>
  <c r="S417" i="7"/>
  <c r="S401" i="7"/>
  <c r="S385" i="7"/>
  <c r="S369" i="7"/>
  <c r="S353" i="7"/>
  <c r="S337" i="7"/>
  <c r="S321" i="7"/>
  <c r="S305" i="7"/>
  <c r="S289" i="7"/>
  <c r="C289" i="7" s="1"/>
  <c r="T82" i="7" s="1"/>
  <c r="C82" i="7" s="1"/>
  <c r="R90" i="6" s="1"/>
  <c r="S472" i="7"/>
  <c r="S456" i="7"/>
  <c r="S440" i="7"/>
  <c r="S424" i="7"/>
  <c r="S408" i="7"/>
  <c r="S392" i="7"/>
  <c r="S376" i="7"/>
  <c r="S360" i="7"/>
  <c r="S344" i="7"/>
  <c r="S328" i="7"/>
  <c r="S312" i="7"/>
  <c r="C312" i="7" s="1"/>
  <c r="T105" i="7" s="1"/>
  <c r="C105" i="7" s="1"/>
  <c r="S296" i="7"/>
  <c r="S280" i="7"/>
  <c r="R315" i="7"/>
  <c r="R292" i="7"/>
  <c r="R449" i="7"/>
  <c r="R457" i="7"/>
  <c r="R414" i="7"/>
  <c r="R348" i="7"/>
  <c r="R465" i="7"/>
  <c r="R422" i="7"/>
  <c r="R364" i="7"/>
  <c r="R283" i="7"/>
  <c r="R441" i="7"/>
  <c r="R394" i="7"/>
  <c r="R316" i="7"/>
  <c r="R461" i="7"/>
  <c r="R429" i="7"/>
  <c r="R392" i="7"/>
  <c r="R339" i="7"/>
  <c r="R275" i="7"/>
  <c r="R460" i="7"/>
  <c r="R444" i="7"/>
  <c r="R428" i="7"/>
  <c r="R412" i="7"/>
  <c r="R391" i="7"/>
  <c r="R368" i="7"/>
  <c r="R336" i="7"/>
  <c r="R304" i="7"/>
  <c r="R471" i="7"/>
  <c r="R455" i="7"/>
  <c r="R439" i="7"/>
  <c r="R423" i="7"/>
  <c r="R406" i="7"/>
  <c r="R384" i="7"/>
  <c r="R359" i="7"/>
  <c r="R327" i="7"/>
  <c r="R295" i="7"/>
  <c r="R366" i="7"/>
  <c r="R350" i="7"/>
  <c r="R334" i="7"/>
  <c r="R318" i="7"/>
  <c r="R302" i="7"/>
  <c r="R286" i="7"/>
  <c r="R405" i="7"/>
  <c r="R389" i="7"/>
  <c r="R373" i="7"/>
  <c r="R357" i="7"/>
  <c r="R341" i="7"/>
  <c r="R325" i="7"/>
  <c r="R309" i="7"/>
  <c r="R293" i="7"/>
  <c r="R277" i="7"/>
  <c r="S403" i="7"/>
  <c r="S450" i="7"/>
  <c r="S419" i="7"/>
  <c r="S323" i="7"/>
  <c r="S418" i="7"/>
  <c r="S311" i="7"/>
  <c r="C311" i="7" s="1"/>
  <c r="T104" i="7" s="1"/>
  <c r="C104" i="7" s="1"/>
  <c r="S387" i="7"/>
  <c r="S458" i="7"/>
  <c r="S394" i="7"/>
  <c r="S307" i="7"/>
  <c r="S455" i="7"/>
  <c r="S423" i="7"/>
  <c r="C423" i="7" s="1"/>
  <c r="T216" i="7" s="1"/>
  <c r="C216" i="7" s="1"/>
  <c r="S391" i="7"/>
  <c r="C391" i="7" s="1"/>
  <c r="T184" i="7" s="1"/>
  <c r="C184" i="7" s="1"/>
  <c r="S359" i="7"/>
  <c r="S303" i="7"/>
  <c r="S454" i="7"/>
  <c r="S422" i="7"/>
  <c r="S390" i="7"/>
  <c r="C390" i="7" s="1"/>
  <c r="T183" i="7" s="1"/>
  <c r="C183" i="7" s="1"/>
  <c r="S358" i="7"/>
  <c r="C358" i="7" s="1"/>
  <c r="T151" i="7" s="1"/>
  <c r="C151" i="7" s="1"/>
  <c r="S299" i="7"/>
  <c r="S342" i="7"/>
  <c r="S326" i="7"/>
  <c r="S310" i="7"/>
  <c r="S294" i="7"/>
  <c r="C294" i="7" s="1"/>
  <c r="T87" i="7" s="1"/>
  <c r="C87" i="7" s="1"/>
  <c r="S278" i="7"/>
  <c r="S461" i="7"/>
  <c r="S445" i="7"/>
  <c r="S429" i="7"/>
  <c r="S413" i="7"/>
  <c r="S397" i="7"/>
  <c r="S381" i="7"/>
  <c r="S365" i="7"/>
  <c r="S349" i="7"/>
  <c r="S333" i="7"/>
  <c r="S317" i="7"/>
  <c r="S301" i="7"/>
  <c r="S285" i="7"/>
  <c r="S468" i="7"/>
  <c r="S452" i="7"/>
  <c r="S436" i="7"/>
  <c r="S420" i="7"/>
  <c r="S404" i="7"/>
  <c r="S388" i="7"/>
  <c r="C388" i="7" s="1"/>
  <c r="T181" i="7" s="1"/>
  <c r="C181" i="7" s="1"/>
  <c r="S372" i="7"/>
  <c r="C372" i="7" s="1"/>
  <c r="T165" i="7" s="1"/>
  <c r="C165" i="7" s="1"/>
  <c r="S356" i="7"/>
  <c r="C356" i="7" s="1"/>
  <c r="T149" i="7" s="1"/>
  <c r="C149" i="7" s="1"/>
  <c r="S340" i="7"/>
  <c r="S324" i="7"/>
  <c r="S308" i="7"/>
  <c r="C308" i="7" s="1"/>
  <c r="T101" i="7" s="1"/>
  <c r="C101" i="7" s="1"/>
  <c r="S292" i="7"/>
  <c r="S276" i="7"/>
  <c r="R470" i="7"/>
  <c r="R458" i="7"/>
  <c r="R404" i="7"/>
  <c r="R446" i="7"/>
  <c r="R399" i="7"/>
  <c r="R331" i="7"/>
  <c r="R454" i="7"/>
  <c r="R410" i="7"/>
  <c r="R347" i="7"/>
  <c r="R473" i="7"/>
  <c r="R430" i="7"/>
  <c r="R378" i="7"/>
  <c r="R299" i="7"/>
  <c r="R453" i="7"/>
  <c r="R421" i="7"/>
  <c r="R382" i="7"/>
  <c r="R323" i="7"/>
  <c r="R472" i="7"/>
  <c r="R456" i="7"/>
  <c r="R440" i="7"/>
  <c r="R424" i="7"/>
  <c r="R407" i="7"/>
  <c r="R386" i="7"/>
  <c r="R360" i="7"/>
  <c r="R328" i="7"/>
  <c r="R296" i="7"/>
  <c r="R467" i="7"/>
  <c r="R451" i="7"/>
  <c r="R435" i="7"/>
  <c r="R419" i="7"/>
  <c r="R400" i="7"/>
  <c r="R379" i="7"/>
  <c r="R351" i="7"/>
  <c r="R319" i="7"/>
  <c r="R287" i="7"/>
  <c r="R362" i="7"/>
  <c r="R346" i="7"/>
  <c r="R330" i="7"/>
  <c r="R314" i="7"/>
  <c r="R298" i="7"/>
  <c r="R282" i="7"/>
  <c r="R401" i="7"/>
  <c r="R385" i="7"/>
  <c r="R369" i="7"/>
  <c r="R353" i="7"/>
  <c r="R337" i="7"/>
  <c r="R321" i="7"/>
  <c r="R305" i="7"/>
  <c r="S291" i="7"/>
  <c r="S363" i="7"/>
  <c r="S402" i="7"/>
  <c r="S279" i="7"/>
  <c r="S395" i="7"/>
  <c r="C395" i="7" s="1"/>
  <c r="T188" i="7" s="1"/>
  <c r="C188" i="7" s="1"/>
  <c r="S451" i="7"/>
  <c r="S370" i="7"/>
  <c r="S442" i="7"/>
  <c r="S378" i="7"/>
  <c r="S275" i="7"/>
  <c r="S447" i="7"/>
  <c r="S415" i="7"/>
  <c r="S383" i="7"/>
  <c r="S351" i="7"/>
  <c r="S287" i="7"/>
  <c r="S446" i="7"/>
  <c r="S414" i="7"/>
  <c r="C414" i="7" s="1"/>
  <c r="T207" i="7" s="1"/>
  <c r="C207" i="7" s="1"/>
  <c r="S382" i="7"/>
  <c r="S347" i="7"/>
  <c r="S283" i="7"/>
  <c r="S338" i="7"/>
  <c r="C338" i="7" s="1"/>
  <c r="T131" i="7" s="1"/>
  <c r="C131" i="7" s="1"/>
  <c r="S322" i="7"/>
  <c r="S306" i="7"/>
  <c r="S290" i="7"/>
  <c r="S473" i="7"/>
  <c r="S457" i="7"/>
  <c r="S441" i="7"/>
  <c r="S425" i="7"/>
  <c r="S409" i="7"/>
  <c r="S393" i="7"/>
  <c r="S377" i="7"/>
  <c r="S361" i="7"/>
  <c r="S345" i="7"/>
  <c r="C345" i="7" s="1"/>
  <c r="T138" i="7" s="1"/>
  <c r="C138" i="7" s="1"/>
  <c r="S329" i="7"/>
  <c r="S313" i="7"/>
  <c r="S297" i="7"/>
  <c r="S281" i="7"/>
  <c r="S464" i="7"/>
  <c r="S448" i="7"/>
  <c r="S432" i="7"/>
  <c r="S416" i="7"/>
  <c r="C416" i="7" s="1"/>
  <c r="T209" i="7" s="1"/>
  <c r="C209" i="7" s="1"/>
  <c r="S400" i="7"/>
  <c r="S384" i="7"/>
  <c r="S368" i="7"/>
  <c r="S352" i="7"/>
  <c r="S336" i="7"/>
  <c r="S320" i="7"/>
  <c r="S304" i="7"/>
  <c r="S288" i="7"/>
  <c r="R274" i="7"/>
  <c r="C274" i="7" s="1"/>
  <c r="C307" i="7" l="1"/>
  <c r="T100" i="7" s="1"/>
  <c r="C100" i="7" s="1"/>
  <c r="C446" i="7"/>
  <c r="T239" i="7" s="1"/>
  <c r="C239" i="7" s="1"/>
  <c r="C349" i="7"/>
  <c r="T142" i="7" s="1"/>
  <c r="C142" i="7" s="1"/>
  <c r="C287" i="7"/>
  <c r="T80" i="7" s="1"/>
  <c r="C80" i="7" s="1"/>
  <c r="P90" i="6" s="1"/>
  <c r="P92" i="6" s="1"/>
  <c r="P13" i="4" s="1"/>
  <c r="C352" i="7"/>
  <c r="T145" i="7" s="1"/>
  <c r="C145" i="7" s="1"/>
  <c r="C281" i="7"/>
  <c r="T74" i="7" s="1"/>
  <c r="C74" i="7" s="1"/>
  <c r="J90" i="6" s="1"/>
  <c r="C409" i="7"/>
  <c r="T202" i="7" s="1"/>
  <c r="C202" i="7" s="1"/>
  <c r="C383" i="7"/>
  <c r="T176" i="7" s="1"/>
  <c r="C176" i="7" s="1"/>
  <c r="C324" i="7"/>
  <c r="T117" i="7" s="1"/>
  <c r="C117" i="7" s="1"/>
  <c r="C291" i="7"/>
  <c r="T84" i="7" s="1"/>
  <c r="C84" i="7" s="1"/>
  <c r="C381" i="7"/>
  <c r="T174" i="7" s="1"/>
  <c r="C174" i="7" s="1"/>
  <c r="C278" i="7"/>
  <c r="T71" i="7" s="1"/>
  <c r="C71" i="7" s="1"/>
  <c r="G90" i="6" s="1"/>
  <c r="G92" i="6" s="1"/>
  <c r="G13" i="4" s="1"/>
  <c r="C445" i="7"/>
  <c r="T238" i="7" s="1"/>
  <c r="C238" i="7" s="1"/>
  <c r="C376" i="7"/>
  <c r="T169" i="7" s="1"/>
  <c r="C169" i="7" s="1"/>
  <c r="C317" i="7"/>
  <c r="T110" i="7" s="1"/>
  <c r="C110" i="7" s="1"/>
  <c r="C387" i="7"/>
  <c r="T180" i="7" s="1"/>
  <c r="C180" i="7" s="1"/>
  <c r="C415" i="7"/>
  <c r="T208" i="7" s="1"/>
  <c r="C208" i="7" s="1"/>
  <c r="C333" i="7"/>
  <c r="T126" i="7" s="1"/>
  <c r="C126" i="7" s="1"/>
  <c r="C461" i="7"/>
  <c r="T254" i="7" s="1"/>
  <c r="C254" i="7" s="1"/>
  <c r="C398" i="7"/>
  <c r="T191" i="7" s="1"/>
  <c r="C191" i="7" s="1"/>
  <c r="C320" i="7"/>
  <c r="T113" i="7" s="1"/>
  <c r="C113" i="7" s="1"/>
  <c r="C413" i="7"/>
  <c r="T206" i="7" s="1"/>
  <c r="C206" i="7" s="1"/>
  <c r="C432" i="7"/>
  <c r="T225" i="7" s="1"/>
  <c r="C225" i="7" s="1"/>
  <c r="C297" i="7"/>
  <c r="T90" i="7" s="1"/>
  <c r="C90" i="7" s="1"/>
  <c r="C361" i="7"/>
  <c r="T154" i="7" s="1"/>
  <c r="C154" i="7" s="1"/>
  <c r="C425" i="7"/>
  <c r="T218" i="7" s="1"/>
  <c r="C218" i="7" s="1"/>
  <c r="C290" i="7"/>
  <c r="T83" i="7" s="1"/>
  <c r="C83" i="7" s="1"/>
  <c r="C340" i="7"/>
  <c r="T133" i="7" s="1"/>
  <c r="C133" i="7" s="1"/>
  <c r="C468" i="7"/>
  <c r="T261" i="7" s="1"/>
  <c r="C261" i="7" s="1"/>
  <c r="C326" i="7"/>
  <c r="T119" i="7" s="1"/>
  <c r="C119" i="7" s="1"/>
  <c r="C344" i="7"/>
  <c r="T137" i="7" s="1"/>
  <c r="C137" i="7" s="1"/>
  <c r="C420" i="7"/>
  <c r="T213" i="7" s="1"/>
  <c r="C213" i="7" s="1"/>
  <c r="C342" i="7"/>
  <c r="T135" i="7" s="1"/>
  <c r="C135" i="7" s="1"/>
  <c r="C418" i="7"/>
  <c r="T211" i="7" s="1"/>
  <c r="C211" i="7" s="1"/>
  <c r="C417" i="7"/>
  <c r="T210" i="7" s="1"/>
  <c r="C210" i="7" s="1"/>
  <c r="C336" i="7"/>
  <c r="T129" i="7" s="1"/>
  <c r="C129" i="7" s="1"/>
  <c r="C436" i="7"/>
  <c r="T229" i="7" s="1"/>
  <c r="C229" i="7" s="1"/>
  <c r="C355" i="7"/>
  <c r="T148" i="7" s="1"/>
  <c r="C148" i="7" s="1"/>
  <c r="C434" i="7"/>
  <c r="T227" i="7" s="1"/>
  <c r="C227" i="7" s="1"/>
  <c r="C347" i="7"/>
  <c r="T140" i="7" s="1"/>
  <c r="C140" i="7" s="1"/>
  <c r="T67" i="7"/>
  <c r="C67" i="7" s="1"/>
  <c r="B72" i="2" s="1"/>
  <c r="C367" i="7"/>
  <c r="T160" i="7" s="1"/>
  <c r="C160" i="7" s="1"/>
  <c r="C359" i="7"/>
  <c r="T152" i="7" s="1"/>
  <c r="C152" i="7" s="1"/>
  <c r="C354" i="7"/>
  <c r="T147" i="7" s="1"/>
  <c r="C147" i="7" s="1"/>
  <c r="R92" i="6"/>
  <c r="R13" i="4" s="1"/>
  <c r="J92" i="6"/>
  <c r="J13" i="4" s="1"/>
  <c r="C464" i="7"/>
  <c r="T257" i="7" s="1"/>
  <c r="C257" i="7" s="1"/>
  <c r="C329" i="7"/>
  <c r="T122" i="7" s="1"/>
  <c r="C122" i="7" s="1"/>
  <c r="C393" i="7"/>
  <c r="T186" i="7" s="1"/>
  <c r="C186" i="7" s="1"/>
  <c r="C322" i="7"/>
  <c r="T115" i="7" s="1"/>
  <c r="C115" i="7" s="1"/>
  <c r="C363" i="7"/>
  <c r="T156" i="7" s="1"/>
  <c r="C156" i="7" s="1"/>
  <c r="C384" i="7"/>
  <c r="T177" i="7" s="1"/>
  <c r="C177" i="7" s="1"/>
  <c r="C448" i="7"/>
  <c r="T241" i="7" s="1"/>
  <c r="C241" i="7" s="1"/>
  <c r="C313" i="7"/>
  <c r="T106" i="7" s="1"/>
  <c r="C106" i="7" s="1"/>
  <c r="C377" i="7"/>
  <c r="T170" i="7" s="1"/>
  <c r="C170" i="7" s="1"/>
  <c r="C306" i="7"/>
  <c r="T99" i="7" s="1"/>
  <c r="C99" i="7" s="1"/>
  <c r="C370" i="7"/>
  <c r="T163" i="7" s="1"/>
  <c r="C163" i="7" s="1"/>
  <c r="C382" i="7"/>
  <c r="T175" i="7" s="1"/>
  <c r="C175" i="7" s="1"/>
  <c r="C451" i="7"/>
  <c r="T244" i="7" s="1"/>
  <c r="C244" i="7" s="1"/>
  <c r="C351" i="7"/>
  <c r="T144" i="7" s="1"/>
  <c r="C144" i="7" s="1"/>
  <c r="C275" i="7"/>
  <c r="T68" i="7" s="1"/>
  <c r="C68" i="7" s="1"/>
  <c r="D90" i="6" s="1"/>
  <c r="C292" i="7"/>
  <c r="T85" i="7" s="1"/>
  <c r="C85" i="7" s="1"/>
  <c r="C304" i="7"/>
  <c r="T97" i="7" s="1"/>
  <c r="C97" i="7" s="1"/>
  <c r="C283" i="7"/>
  <c r="T76" i="7" s="1"/>
  <c r="C76" i="7" s="1"/>
  <c r="L90" i="6" s="1"/>
  <c r="C378" i="7"/>
  <c r="T171" i="7" s="1"/>
  <c r="C171" i="7" s="1"/>
  <c r="C408" i="7"/>
  <c r="T201" i="7" s="1"/>
  <c r="C201" i="7" s="1"/>
  <c r="C380" i="7"/>
  <c r="T173" i="7" s="1"/>
  <c r="C173" i="7" s="1"/>
  <c r="C400" i="7"/>
  <c r="T193" i="7" s="1"/>
  <c r="C193" i="7" s="1"/>
  <c r="C285" i="7"/>
  <c r="T78" i="7" s="1"/>
  <c r="C78" i="7" s="1"/>
  <c r="N90" i="6" s="1"/>
  <c r="C422" i="7"/>
  <c r="T215" i="7" s="1"/>
  <c r="C215" i="7" s="1"/>
  <c r="C394" i="7"/>
  <c r="T187" i="7" s="1"/>
  <c r="C187" i="7" s="1"/>
  <c r="C403" i="7"/>
  <c r="T196" i="7" s="1"/>
  <c r="C196" i="7" s="1"/>
  <c r="C360" i="7"/>
  <c r="T153" i="7" s="1"/>
  <c r="C153" i="7" s="1"/>
  <c r="C424" i="7"/>
  <c r="T217" i="7" s="1"/>
  <c r="C217" i="7" s="1"/>
  <c r="C353" i="7"/>
  <c r="T146" i="7" s="1"/>
  <c r="C146" i="7" s="1"/>
  <c r="C282" i="7"/>
  <c r="T75" i="7" s="1"/>
  <c r="C75" i="7" s="1"/>
  <c r="K90" i="6" s="1"/>
  <c r="C346" i="7"/>
  <c r="T139" i="7" s="1"/>
  <c r="C139" i="7" s="1"/>
  <c r="C430" i="7"/>
  <c r="T223" i="7" s="1"/>
  <c r="C223" i="7" s="1"/>
  <c r="C399" i="7"/>
  <c r="T192" i="7" s="1"/>
  <c r="C192" i="7" s="1"/>
  <c r="C410" i="7"/>
  <c r="T203" i="7" s="1"/>
  <c r="C203" i="7" s="1"/>
  <c r="C435" i="7"/>
  <c r="T228" i="7" s="1"/>
  <c r="C228" i="7" s="1"/>
  <c r="C327" i="7"/>
  <c r="T120" i="7" s="1"/>
  <c r="C120" i="7" s="1"/>
  <c r="C412" i="7"/>
  <c r="T205" i="7" s="1"/>
  <c r="C205" i="7" s="1"/>
  <c r="C469" i="7"/>
  <c r="T262" i="7" s="1"/>
  <c r="C262" i="7" s="1"/>
  <c r="C362" i="7"/>
  <c r="T155" i="7" s="1"/>
  <c r="C155" i="7" s="1"/>
  <c r="C300" i="7"/>
  <c r="T93" i="7" s="1"/>
  <c r="C93" i="7" s="1"/>
  <c r="C357" i="7"/>
  <c r="T150" i="7" s="1"/>
  <c r="C150" i="7" s="1"/>
  <c r="C438" i="7"/>
  <c r="T231" i="7" s="1"/>
  <c r="C231" i="7" s="1"/>
  <c r="C427" i="7"/>
  <c r="T220" i="7" s="1"/>
  <c r="C220" i="7" s="1"/>
  <c r="C373" i="7"/>
  <c r="T166" i="7" s="1"/>
  <c r="C166" i="7" s="1"/>
  <c r="C301" i="7"/>
  <c r="T94" i="7" s="1"/>
  <c r="C94" i="7" s="1"/>
  <c r="C433" i="7"/>
  <c r="T226" i="7" s="1"/>
  <c r="C226" i="7" s="1"/>
  <c r="C462" i="7"/>
  <c r="T255" i="7" s="1"/>
  <c r="C255" i="7" s="1"/>
  <c r="C371" i="7"/>
  <c r="T164" i="7" s="1"/>
  <c r="C164" i="7" s="1"/>
  <c r="C444" i="7"/>
  <c r="T237" i="7" s="1"/>
  <c r="C237" i="7" s="1"/>
  <c r="C457" i="7"/>
  <c r="T250" i="7" s="1"/>
  <c r="C250" i="7" s="1"/>
  <c r="C368" i="7"/>
  <c r="T161" i="7" s="1"/>
  <c r="C161" i="7" s="1"/>
  <c r="C442" i="7"/>
  <c r="T235" i="7" s="1"/>
  <c r="C235" i="7" s="1"/>
  <c r="C310" i="7"/>
  <c r="T103" i="7" s="1"/>
  <c r="C103" i="7" s="1"/>
  <c r="C455" i="7"/>
  <c r="T248" i="7" s="1"/>
  <c r="C248" i="7" s="1"/>
  <c r="C374" i="7"/>
  <c r="T167" i="7" s="1"/>
  <c r="C167" i="7" s="1"/>
  <c r="C296" i="7"/>
  <c r="T89" i="7" s="1"/>
  <c r="C89" i="7" s="1"/>
  <c r="C471" i="7"/>
  <c r="T264" i="7" s="1"/>
  <c r="C264" i="7" s="1"/>
  <c r="C288" i="7"/>
  <c r="T81" i="7" s="1"/>
  <c r="C81" i="7" s="1"/>
  <c r="Q90" i="6" s="1"/>
  <c r="C473" i="7"/>
  <c r="T266" i="7" s="1"/>
  <c r="C266" i="7" s="1"/>
  <c r="C365" i="7"/>
  <c r="T158" i="7" s="1"/>
  <c r="C158" i="7" s="1"/>
  <c r="C429" i="7"/>
  <c r="T222" i="7" s="1"/>
  <c r="C222" i="7" s="1"/>
  <c r="C299" i="7"/>
  <c r="T92" i="7" s="1"/>
  <c r="C92" i="7" s="1"/>
  <c r="C454" i="7"/>
  <c r="T247" i="7" s="1"/>
  <c r="C247" i="7" s="1"/>
  <c r="C458" i="7"/>
  <c r="T251" i="7" s="1"/>
  <c r="C251" i="7" s="1"/>
  <c r="C323" i="7"/>
  <c r="T116" i="7" s="1"/>
  <c r="C116" i="7" s="1"/>
  <c r="C440" i="7"/>
  <c r="T233" i="7" s="1"/>
  <c r="C233" i="7" s="1"/>
  <c r="C305" i="7"/>
  <c r="T98" i="7" s="1"/>
  <c r="C98" i="7" s="1"/>
  <c r="C369" i="7"/>
  <c r="T162" i="7" s="1"/>
  <c r="C162" i="7" s="1"/>
  <c r="C298" i="7"/>
  <c r="T91" i="7" s="1"/>
  <c r="C91" i="7" s="1"/>
  <c r="C315" i="7"/>
  <c r="T108" i="7" s="1"/>
  <c r="C108" i="7" s="1"/>
  <c r="C431" i="7"/>
  <c r="T224" i="7" s="1"/>
  <c r="C224" i="7" s="1"/>
  <c r="C295" i="7"/>
  <c r="T88" i="7" s="1"/>
  <c r="C88" i="7" s="1"/>
  <c r="C460" i="7"/>
  <c r="T253" i="7" s="1"/>
  <c r="C253" i="7" s="1"/>
  <c r="C318" i="7"/>
  <c r="T111" i="7" s="1"/>
  <c r="C111" i="7" s="1"/>
  <c r="C277" i="7"/>
  <c r="T70" i="7" s="1"/>
  <c r="C70" i="7" s="1"/>
  <c r="F90" i="6" s="1"/>
  <c r="C334" i="7"/>
  <c r="T127" i="7" s="1"/>
  <c r="C127" i="7" s="1"/>
  <c r="C364" i="7"/>
  <c r="T157" i="7" s="1"/>
  <c r="C157" i="7" s="1"/>
  <c r="C421" i="7"/>
  <c r="T214" i="7" s="1"/>
  <c r="C214" i="7" s="1"/>
  <c r="C407" i="7"/>
  <c r="T200" i="7" s="1"/>
  <c r="C200" i="7" s="1"/>
  <c r="C470" i="7"/>
  <c r="T263" i="7" s="1"/>
  <c r="C263" i="7" s="1"/>
  <c r="C437" i="7"/>
  <c r="T230" i="7" s="1"/>
  <c r="C230" i="7" s="1"/>
  <c r="C302" i="7"/>
  <c r="T95" i="7" s="1"/>
  <c r="C95" i="7" s="1"/>
  <c r="C396" i="7"/>
  <c r="T189" i="7" s="1"/>
  <c r="C189" i="7" s="1"/>
  <c r="C279" i="7"/>
  <c r="T72" i="7" s="1"/>
  <c r="C72" i="7" s="1"/>
  <c r="H90" i="6" s="1"/>
  <c r="C452" i="7"/>
  <c r="T245" i="7" s="1"/>
  <c r="C245" i="7" s="1"/>
  <c r="C303" i="7"/>
  <c r="T96" i="7" s="1"/>
  <c r="C96" i="7" s="1"/>
  <c r="C419" i="7"/>
  <c r="T212" i="7" s="1"/>
  <c r="C212" i="7" s="1"/>
  <c r="C328" i="7"/>
  <c r="T121" i="7" s="1"/>
  <c r="C121" i="7" s="1"/>
  <c r="C392" i="7"/>
  <c r="T185" i="7" s="1"/>
  <c r="C185" i="7" s="1"/>
  <c r="C456" i="7"/>
  <c r="T249" i="7" s="1"/>
  <c r="C249" i="7" s="1"/>
  <c r="C321" i="7"/>
  <c r="T114" i="7" s="1"/>
  <c r="C114" i="7" s="1"/>
  <c r="C385" i="7"/>
  <c r="T178" i="7" s="1"/>
  <c r="C178" i="7" s="1"/>
  <c r="C449" i="7"/>
  <c r="T242" i="7" s="1"/>
  <c r="C242" i="7" s="1"/>
  <c r="C314" i="7"/>
  <c r="T107" i="7" s="1"/>
  <c r="C107" i="7" s="1"/>
  <c r="C366" i="7"/>
  <c r="T159" i="7" s="1"/>
  <c r="C159" i="7" s="1"/>
  <c r="C319" i="7"/>
  <c r="T112" i="7" s="1"/>
  <c r="C112" i="7" s="1"/>
  <c r="C411" i="7"/>
  <c r="T204" i="7" s="1"/>
  <c r="C204" i="7" s="1"/>
  <c r="C325" i="7"/>
  <c r="T118" i="7" s="1"/>
  <c r="C118" i="7" s="1"/>
  <c r="C466" i="7"/>
  <c r="T259" i="7" s="1"/>
  <c r="C259" i="7" s="1"/>
  <c r="C284" i="7"/>
  <c r="T77" i="7" s="1"/>
  <c r="C77" i="7" s="1"/>
  <c r="M90" i="6" s="1"/>
  <c r="C341" i="7"/>
  <c r="T134" i="7" s="1"/>
  <c r="C134" i="7" s="1"/>
  <c r="C406" i="7"/>
  <c r="T199" i="7" s="1"/>
  <c r="C199" i="7" s="1"/>
  <c r="C467" i="7"/>
  <c r="T260" i="7" s="1"/>
  <c r="C260" i="7" s="1"/>
  <c r="C428" i="7"/>
  <c r="T221" i="7" s="1"/>
  <c r="C221" i="7" s="1"/>
  <c r="C286" i="7"/>
  <c r="T79" i="7" s="1"/>
  <c r="C79" i="7" s="1"/>
  <c r="O90" i="6" s="1"/>
  <c r="C426" i="7"/>
  <c r="T219" i="7" s="1"/>
  <c r="C219" i="7" s="1"/>
  <c r="C379" i="7"/>
  <c r="T172" i="7" s="1"/>
  <c r="C172" i="7" s="1"/>
  <c r="C439" i="7"/>
  <c r="T232" i="7" s="1"/>
  <c r="C232" i="7" s="1"/>
  <c r="C343" i="7"/>
  <c r="T136" i="7" s="1"/>
  <c r="C136" i="7" s="1"/>
  <c r="C453" i="7"/>
  <c r="T246" i="7" s="1"/>
  <c r="C246" i="7" s="1"/>
  <c r="C441" i="7"/>
  <c r="T234" i="7" s="1"/>
  <c r="C234" i="7" s="1"/>
  <c r="C447" i="7"/>
  <c r="T240" i="7" s="1"/>
  <c r="C240" i="7" s="1"/>
  <c r="C402" i="7"/>
  <c r="T195" i="7" s="1"/>
  <c r="C195" i="7" s="1"/>
  <c r="C276" i="7"/>
  <c r="T69" i="7" s="1"/>
  <c r="C69" i="7" s="1"/>
  <c r="E90" i="6" s="1"/>
  <c r="C404" i="7"/>
  <c r="T197" i="7" s="1"/>
  <c r="C197" i="7" s="1"/>
  <c r="C397" i="7"/>
  <c r="T190" i="7" s="1"/>
  <c r="C190" i="7" s="1"/>
  <c r="C450" i="7"/>
  <c r="T243" i="7" s="1"/>
  <c r="C243" i="7" s="1"/>
  <c r="C280" i="7"/>
  <c r="T73" i="7" s="1"/>
  <c r="C73" i="7" s="1"/>
  <c r="I90" i="6" s="1"/>
  <c r="C472" i="7"/>
  <c r="T265" i="7" s="1"/>
  <c r="C265" i="7" s="1"/>
  <c r="C337" i="7"/>
  <c r="T130" i="7" s="1"/>
  <c r="C130" i="7" s="1"/>
  <c r="C401" i="7"/>
  <c r="T194" i="7" s="1"/>
  <c r="C194" i="7" s="1"/>
  <c r="C465" i="7"/>
  <c r="T258" i="7" s="1"/>
  <c r="C258" i="7" s="1"/>
  <c r="C330" i="7"/>
  <c r="T123" i="7" s="1"/>
  <c r="C123" i="7" s="1"/>
  <c r="C339" i="7"/>
  <c r="T132" i="7" s="1"/>
  <c r="C132" i="7" s="1"/>
  <c r="C386" i="7"/>
  <c r="T179" i="7" s="1"/>
  <c r="C179" i="7" s="1"/>
  <c r="C332" i="7"/>
  <c r="T125" i="7" s="1"/>
  <c r="C125" i="7" s="1"/>
  <c r="C389" i="7"/>
  <c r="T182" i="7" s="1"/>
  <c r="C182" i="7" s="1"/>
  <c r="C335" i="7"/>
  <c r="T128" i="7" s="1"/>
  <c r="C128" i="7" s="1"/>
  <c r="C348" i="7"/>
  <c r="T141" i="7" s="1"/>
  <c r="C141" i="7" s="1"/>
  <c r="C405" i="7"/>
  <c r="T198" i="7" s="1"/>
  <c r="C198" i="7" s="1"/>
  <c r="C375" i="7"/>
  <c r="T168" i="7" s="1"/>
  <c r="C168" i="7" s="1"/>
  <c r="C293" i="7"/>
  <c r="T86" i="7" s="1"/>
  <c r="C86" i="7" s="1"/>
  <c r="C350" i="7"/>
  <c r="T143" i="7" s="1"/>
  <c r="C143" i="7" s="1"/>
  <c r="C459" i="7"/>
  <c r="T252" i="7" s="1"/>
  <c r="C252" i="7" s="1"/>
  <c r="C316" i="7"/>
  <c r="T109" i="7" s="1"/>
  <c r="C109" i="7" s="1"/>
  <c r="C331" i="7"/>
  <c r="T124" i="7" s="1"/>
  <c r="C124" i="7" s="1"/>
  <c r="C309" i="7"/>
  <c r="T102" i="7" s="1"/>
  <c r="C102" i="7" s="1"/>
  <c r="C90" i="6" l="1"/>
  <c r="B74" i="2"/>
  <c r="B16" i="2" s="1"/>
  <c r="B30" i="2" s="1"/>
  <c r="K39" i="3"/>
  <c r="K26" i="3" s="1"/>
  <c r="K38" i="3"/>
  <c r="K25" i="3" s="1"/>
  <c r="S39" i="3"/>
  <c r="S26" i="3" s="1"/>
  <c r="S38" i="3"/>
  <c r="S25" i="3" s="1"/>
  <c r="H39" i="3"/>
  <c r="H26" i="3" s="1"/>
  <c r="H38" i="3"/>
  <c r="H25" i="3" s="1"/>
  <c r="Q39" i="3"/>
  <c r="Q26" i="3" s="1"/>
  <c r="Q38" i="3"/>
  <c r="Q25" i="3" s="1"/>
  <c r="J39" i="4"/>
  <c r="J15" i="4"/>
  <c r="J17" i="4" s="1"/>
  <c r="J21" i="4" s="1"/>
  <c r="J28" i="4"/>
  <c r="R39" i="4"/>
  <c r="R15" i="4"/>
  <c r="R27" i="4" s="1"/>
  <c r="R28" i="4"/>
  <c r="G28" i="4"/>
  <c r="G15" i="4"/>
  <c r="G17" i="4" s="1"/>
  <c r="G21" i="4" s="1"/>
  <c r="G39" i="4"/>
  <c r="P28" i="4"/>
  <c r="P15" i="4"/>
  <c r="P17" i="4" s="1"/>
  <c r="P21" i="4" s="1"/>
  <c r="P39" i="4"/>
  <c r="I92" i="6"/>
  <c r="I13" i="4" s="1"/>
  <c r="E92" i="6"/>
  <c r="E13" i="4" s="1"/>
  <c r="Q92" i="6"/>
  <c r="Q13" i="4" s="1"/>
  <c r="K92" i="6"/>
  <c r="K13" i="4" s="1"/>
  <c r="L92" i="6"/>
  <c r="L13" i="4" s="1"/>
  <c r="O92" i="6"/>
  <c r="O13" i="4" s="1"/>
  <c r="M92" i="6"/>
  <c r="M13" i="4" s="1"/>
  <c r="H92" i="6"/>
  <c r="H13" i="4" s="1"/>
  <c r="F92" i="6"/>
  <c r="F13" i="4" s="1"/>
  <c r="N92" i="6"/>
  <c r="N13" i="4" s="1"/>
  <c r="D92" i="6"/>
  <c r="D13" i="4" s="1"/>
  <c r="T63" i="7"/>
  <c r="T64" i="7" s="1"/>
  <c r="B18" i="2" l="1"/>
  <c r="B29" i="2" s="1"/>
  <c r="B31" i="2" s="1"/>
  <c r="C92" i="6"/>
  <c r="C13" i="4" s="1"/>
  <c r="G27" i="4"/>
  <c r="G29" i="4" s="1"/>
  <c r="H37" i="3" s="1"/>
  <c r="H24" i="3" s="1"/>
  <c r="P27" i="4"/>
  <c r="P29" i="4" s="1"/>
  <c r="Q37" i="3" s="1"/>
  <c r="Q24" i="3" s="1"/>
  <c r="J27" i="4"/>
  <c r="J29" i="4" s="1"/>
  <c r="O39" i="3"/>
  <c r="O26" i="3" s="1"/>
  <c r="O38" i="3"/>
  <c r="O25" i="3" s="1"/>
  <c r="F39" i="3"/>
  <c r="F26" i="3" s="1"/>
  <c r="F38" i="3"/>
  <c r="F25" i="3" s="1"/>
  <c r="G39" i="3"/>
  <c r="G26" i="3" s="1"/>
  <c r="G38" i="3"/>
  <c r="G25" i="3" s="1"/>
  <c r="M39" i="3"/>
  <c r="M26" i="3" s="1"/>
  <c r="M38" i="3"/>
  <c r="M25" i="3" s="1"/>
  <c r="I39" i="3"/>
  <c r="I26" i="3" s="1"/>
  <c r="I38" i="3"/>
  <c r="I25" i="3" s="1"/>
  <c r="L39" i="3"/>
  <c r="L26" i="3" s="1"/>
  <c r="L38" i="3"/>
  <c r="L25" i="3" s="1"/>
  <c r="P39" i="3"/>
  <c r="P26" i="3" s="1"/>
  <c r="P38" i="3"/>
  <c r="P25" i="3" s="1"/>
  <c r="J39" i="3"/>
  <c r="J26" i="3" s="1"/>
  <c r="J38" i="3"/>
  <c r="J25" i="3" s="1"/>
  <c r="E39" i="3"/>
  <c r="E26" i="3" s="1"/>
  <c r="E38" i="3"/>
  <c r="E25" i="3" s="1"/>
  <c r="N39" i="3"/>
  <c r="N26" i="3" s="1"/>
  <c r="N38" i="3"/>
  <c r="N25" i="3" s="1"/>
  <c r="R39" i="3"/>
  <c r="R26" i="3" s="1"/>
  <c r="R38" i="3"/>
  <c r="R25" i="3" s="1"/>
  <c r="R17" i="4"/>
  <c r="R21" i="4" s="1"/>
  <c r="R29" i="4"/>
  <c r="Q39" i="4"/>
  <c r="Q28" i="4"/>
  <c r="Q15" i="4"/>
  <c r="Q27" i="4" s="1"/>
  <c r="I28" i="4"/>
  <c r="I39" i="4"/>
  <c r="I15" i="4"/>
  <c r="I27" i="4" s="1"/>
  <c r="N28" i="4"/>
  <c r="N15" i="4"/>
  <c r="N17" i="4" s="1"/>
  <c r="N21" i="4" s="1"/>
  <c r="N39" i="4"/>
  <c r="O28" i="4"/>
  <c r="O15" i="4"/>
  <c r="O27" i="4" s="1"/>
  <c r="O39" i="4"/>
  <c r="F39" i="4"/>
  <c r="F28" i="4"/>
  <c r="F15" i="4"/>
  <c r="F17" i="4" s="1"/>
  <c r="F21" i="4" s="1"/>
  <c r="L28" i="4"/>
  <c r="L39" i="4"/>
  <c r="L15" i="4"/>
  <c r="L27" i="4" s="1"/>
  <c r="E39" i="4"/>
  <c r="E28" i="4"/>
  <c r="E15" i="4"/>
  <c r="E27" i="4" s="1"/>
  <c r="K28" i="4"/>
  <c r="K15" i="4"/>
  <c r="K27" i="4" s="1"/>
  <c r="K39" i="4"/>
  <c r="H28" i="4"/>
  <c r="H39" i="4"/>
  <c r="H15" i="4"/>
  <c r="H17" i="4" s="1"/>
  <c r="H21" i="4" s="1"/>
  <c r="D15" i="4"/>
  <c r="D17" i="4" s="1"/>
  <c r="D21" i="4" s="1"/>
  <c r="D28" i="4"/>
  <c r="D39" i="4"/>
  <c r="M28" i="4"/>
  <c r="M39" i="4"/>
  <c r="M15" i="4"/>
  <c r="M27" i="4" s="1"/>
  <c r="G35" i="4"/>
  <c r="C63" i="7"/>
  <c r="C64" i="7" s="1"/>
  <c r="B20" i="2" l="1"/>
  <c r="B24" i="2" s="1"/>
  <c r="Q17" i="4"/>
  <c r="Q21" i="4" s="1"/>
  <c r="D39" i="3"/>
  <c r="D26" i="3" s="1"/>
  <c r="C28" i="4"/>
  <c r="C15" i="4"/>
  <c r="C39" i="4"/>
  <c r="D38" i="3"/>
  <c r="D25" i="3" s="1"/>
  <c r="P35" i="4"/>
  <c r="E17" i="4"/>
  <c r="E21" i="4" s="1"/>
  <c r="I17" i="4"/>
  <c r="I21" i="4" s="1"/>
  <c r="J35" i="4"/>
  <c r="K37" i="3"/>
  <c r="K24" i="3" s="1"/>
  <c r="N27" i="4"/>
  <c r="N29" i="4" s="1"/>
  <c r="O37" i="3" s="1"/>
  <c r="O24" i="3" s="1"/>
  <c r="R35" i="4"/>
  <c r="S37" i="3"/>
  <c r="S24" i="3" s="1"/>
  <c r="L17" i="4"/>
  <c r="L21" i="4" s="1"/>
  <c r="E29" i="4"/>
  <c r="F37" i="3" s="1"/>
  <c r="F24" i="3" s="1"/>
  <c r="K17" i="4"/>
  <c r="K21" i="4" s="1"/>
  <c r="F27" i="4"/>
  <c r="F29" i="4" s="1"/>
  <c r="G37" i="3" s="1"/>
  <c r="G24" i="3" s="1"/>
  <c r="L29" i="4"/>
  <c r="M37" i="3" s="1"/>
  <c r="M24" i="3" s="1"/>
  <c r="Q29" i="4"/>
  <c r="R37" i="3" s="1"/>
  <c r="R24" i="3" s="1"/>
  <c r="I29" i="4"/>
  <c r="J37" i="3" s="1"/>
  <c r="J24" i="3" s="1"/>
  <c r="D27" i="4"/>
  <c r="D29" i="4" s="1"/>
  <c r="K29" i="4"/>
  <c r="L37" i="3" s="1"/>
  <c r="L24" i="3" s="1"/>
  <c r="H27" i="4"/>
  <c r="H29" i="4" s="1"/>
  <c r="I37" i="3" s="1"/>
  <c r="I24" i="3" s="1"/>
  <c r="O17" i="4"/>
  <c r="O21" i="4" s="1"/>
  <c r="M17" i="4"/>
  <c r="M21" i="4" s="1"/>
  <c r="M29" i="4"/>
  <c r="N37" i="3" s="1"/>
  <c r="N24" i="3" s="1"/>
  <c r="O29" i="4"/>
  <c r="P37" i="3" s="1"/>
  <c r="P24" i="3" s="1"/>
  <c r="B36" i="2"/>
  <c r="E37" i="3" l="1"/>
  <c r="E24" i="3" s="1"/>
  <c r="D35" i="4"/>
  <c r="C27" i="4"/>
  <c r="C29" i="4" s="1"/>
  <c r="C17" i="4"/>
  <c r="C21" i="4" s="1"/>
  <c r="C23" i="4" s="1"/>
  <c r="D23" i="4" s="1"/>
  <c r="E23" i="4" s="1"/>
  <c r="F23" i="4" s="1"/>
  <c r="G23" i="4" s="1"/>
  <c r="H23" i="4" s="1"/>
  <c r="I23" i="4" s="1"/>
  <c r="J23" i="4" s="1"/>
  <c r="K23" i="4" s="1"/>
  <c r="L23" i="4" s="1"/>
  <c r="M23" i="4" s="1"/>
  <c r="N23" i="4" s="1"/>
  <c r="O23" i="4" s="1"/>
  <c r="P23" i="4" s="1"/>
  <c r="Q23" i="4" s="1"/>
  <c r="R23" i="4" s="1"/>
  <c r="E35" i="4"/>
  <c r="L35" i="4"/>
  <c r="K35" i="4"/>
  <c r="F35" i="4"/>
  <c r="N35" i="4"/>
  <c r="H35" i="4"/>
  <c r="I35" i="4"/>
  <c r="Q35" i="4"/>
  <c r="M35" i="4"/>
  <c r="O35" i="4"/>
  <c r="D37" i="3" l="1"/>
  <c r="D24" i="3" s="1"/>
  <c r="C35" i="4"/>
  <c r="C37" i="4" s="1"/>
  <c r="D37" i="4" l="1"/>
  <c r="E37" i="4" s="1"/>
  <c r="F37" i="4" s="1"/>
  <c r="G37" i="4" s="1"/>
  <c r="H37" i="4" s="1"/>
  <c r="I37" i="4" s="1"/>
  <c r="J37" i="4" s="1"/>
  <c r="K37" i="4" s="1"/>
  <c r="L37" i="4" s="1"/>
  <c r="M37" i="4" s="1"/>
  <c r="N37" i="4" s="1"/>
  <c r="O37" i="4" s="1"/>
  <c r="P37" i="4" s="1"/>
  <c r="Q37" i="4" s="1"/>
  <c r="R37" i="4" s="1"/>
</calcChain>
</file>

<file path=xl/sharedStrings.xml><?xml version="1.0" encoding="utf-8"?>
<sst xmlns="http://schemas.openxmlformats.org/spreadsheetml/2006/main" count="546" uniqueCount="384">
  <si>
    <t xml:space="preserve">Förvärv av fastighet vid nybyggnad </t>
  </si>
  <si>
    <t>Anskaffningsvärde</t>
  </si>
  <si>
    <t>Belopp i kronor</t>
  </si>
  <si>
    <t xml:space="preserve">Nyckeltal </t>
  </si>
  <si>
    <t>Tilläggsköpeskilling</t>
  </si>
  <si>
    <t xml:space="preserve">Belopp i kronor </t>
  </si>
  <si>
    <t>Varav:</t>
  </si>
  <si>
    <t>Entreprenad</t>
  </si>
  <si>
    <t>Lagfart</t>
  </si>
  <si>
    <t>Pantbrev</t>
  </si>
  <si>
    <t>Föreningsbildning</t>
  </si>
  <si>
    <t>Finansiering</t>
  </si>
  <si>
    <t xml:space="preserve">Lån </t>
  </si>
  <si>
    <t>Summa finansiering</t>
  </si>
  <si>
    <t>Area</t>
  </si>
  <si>
    <t>Bostadsarea</t>
  </si>
  <si>
    <t>Lokalarea</t>
  </si>
  <si>
    <t>Lokalarea/garage</t>
  </si>
  <si>
    <t xml:space="preserve">Reservrad/Övrigt </t>
  </si>
  <si>
    <t>Summa total 
anskaffningsutgift</t>
  </si>
  <si>
    <t>Insatser och 
upplåtelseavgifter</t>
  </si>
  <si>
    <t xml:space="preserve">Förvärv av fastighet vid Ombildning </t>
  </si>
  <si>
    <t>Kända underhålls- och investeringsbehov</t>
  </si>
  <si>
    <t>Hyresintäkter/bostad</t>
  </si>
  <si>
    <t>Hyresintäkter/lokal</t>
  </si>
  <si>
    <t>Övriga intäkter</t>
  </si>
  <si>
    <t>Summa intäkter</t>
  </si>
  <si>
    <t>Summa kostnader</t>
  </si>
  <si>
    <t>Årets resultat</t>
  </si>
  <si>
    <t>Kassaflödesprognos</t>
  </si>
  <si>
    <t>Amorteringar</t>
  </si>
  <si>
    <t>Investeringar</t>
  </si>
  <si>
    <t>Summa kassaflöde</t>
  </si>
  <si>
    <t>Totalarea</t>
  </si>
  <si>
    <t>Återföring 
avskrivningar</t>
  </si>
  <si>
    <t>Reparationer och 
underhåll</t>
  </si>
  <si>
    <t>Avsättning till 
underhållsfond</t>
  </si>
  <si>
    <t xml:space="preserve">Intäkter </t>
  </si>
  <si>
    <t>Försäkringar</t>
  </si>
  <si>
    <t>Administration</t>
  </si>
  <si>
    <t>Fastighetsförvaltning</t>
  </si>
  <si>
    <t>Fastighetsel</t>
  </si>
  <si>
    <t>Vatten och avlopp</t>
  </si>
  <si>
    <t>Värme och varmvatten</t>
  </si>
  <si>
    <t>Sophämtning</t>
  </si>
  <si>
    <t>Fastighetsskötsel</t>
  </si>
  <si>
    <t>Renhållning</t>
  </si>
  <si>
    <t>Gemensamhetsanläggning</t>
  </si>
  <si>
    <t>Summa driftskostnader</t>
  </si>
  <si>
    <t>Övriga externa kostnader</t>
  </si>
  <si>
    <t>Tomträttsavgäld/arrendeavgift</t>
  </si>
  <si>
    <t>Summa övriga externa kostnader</t>
  </si>
  <si>
    <t>Räntenetto</t>
  </si>
  <si>
    <t>Ränteintäkter</t>
  </si>
  <si>
    <t>Räntekostnader</t>
  </si>
  <si>
    <t>Summa räntenetto</t>
  </si>
  <si>
    <t>Reservrad/övriga driftskostnader</t>
  </si>
  <si>
    <t>Driftskostnader</t>
  </si>
  <si>
    <t>Övriga externa 
kostnader</t>
  </si>
  <si>
    <t>Avskrivningar</t>
  </si>
  <si>
    <t>Resultat netto efter underhållsavsättning</t>
  </si>
  <si>
    <t>Kostnader (anges med positivt tal)</t>
  </si>
  <si>
    <t xml:space="preserve">Årsavgifter </t>
  </si>
  <si>
    <t xml:space="preserve">År 1 </t>
  </si>
  <si>
    <t xml:space="preserve">År 2 </t>
  </si>
  <si>
    <t xml:space="preserve">År 3 </t>
  </si>
  <si>
    <t xml:space="preserve">År 4 </t>
  </si>
  <si>
    <t xml:space="preserve">År 5 </t>
  </si>
  <si>
    <t xml:space="preserve">År 6 </t>
  </si>
  <si>
    <t xml:space="preserve">År 11 </t>
  </si>
  <si>
    <t>Reparationer och underhåll</t>
  </si>
  <si>
    <t>Avsättning underhållsfond</t>
  </si>
  <si>
    <t>Återföring avskrivningar</t>
  </si>
  <si>
    <t>Kassaflöde från löpande drift</t>
  </si>
  <si>
    <t>Ackumulerat kassaflöde
exklusive förändringar
rörelsekapital</t>
  </si>
  <si>
    <t>Avskrivningar + avsättning
till underhållsfond</t>
  </si>
  <si>
    <t>Prognosförutsättningar</t>
  </si>
  <si>
    <t>Resultatprognos</t>
  </si>
  <si>
    <t>Årsavgifter</t>
  </si>
  <si>
    <t>År 7</t>
  </si>
  <si>
    <t>År 8</t>
  </si>
  <si>
    <t>År 9</t>
  </si>
  <si>
    <t>År 10</t>
  </si>
  <si>
    <t>År 12</t>
  </si>
  <si>
    <t>År 13</t>
  </si>
  <si>
    <t>År 14</t>
  </si>
  <si>
    <t>År 15</t>
  </si>
  <si>
    <t>År 16</t>
  </si>
  <si>
    <t>Räntesats</t>
  </si>
  <si>
    <t xml:space="preserve">Utgår från dagens räntesats för alla åren </t>
  </si>
  <si>
    <t xml:space="preserve">Låneräntor </t>
  </si>
  <si>
    <t xml:space="preserve">Kostnader utveckling </t>
  </si>
  <si>
    <t>Fastighetssavgift/Skatt</t>
  </si>
  <si>
    <t>Lån</t>
  </si>
  <si>
    <t xml:space="preserve">Amortering </t>
  </si>
  <si>
    <t>Räntekostnad</t>
  </si>
  <si>
    <t>Fritt eget kapital ackumulerat</t>
  </si>
  <si>
    <t>Avskrivning kr per år</t>
  </si>
  <si>
    <t>Övriga avskrivningar</t>
  </si>
  <si>
    <t>Summa avskrivningar</t>
  </si>
  <si>
    <t>Amortering per år</t>
  </si>
  <si>
    <t>Anskaffningskostnad från Investeringsflik</t>
  </si>
  <si>
    <t xml:space="preserve">Avskrivningstid antal år </t>
  </si>
  <si>
    <t xml:space="preserve">Amorteringstid antal år </t>
  </si>
  <si>
    <t xml:space="preserve">Hämtas från Spec Räntenetto nedan </t>
  </si>
  <si>
    <t>Spec Övriga externa kostnader</t>
  </si>
  <si>
    <t>OK</t>
  </si>
  <si>
    <t>Insatser och Upplåtelser</t>
  </si>
  <si>
    <t>Per Kvm</t>
  </si>
  <si>
    <t>Kassaflöde från löpande Drift</t>
  </si>
  <si>
    <t xml:space="preserve">Räntekostnader </t>
  </si>
  <si>
    <t xml:space="preserve">Kommentar </t>
  </si>
  <si>
    <t>Annan räntesats kan anges här</t>
  </si>
  <si>
    <t xml:space="preserve">Avgiftsutveckling Årligen (samma alla år) </t>
  </si>
  <si>
    <t xml:space="preserve">Avgiftsutveckling Inviduell per år </t>
  </si>
  <si>
    <t>Räntesats Årligen (samma alla år, utifrån År 1)</t>
  </si>
  <si>
    <t xml:space="preserve">Räntesats Inviduell per år </t>
  </si>
  <si>
    <t>Avgiftsförändring används med=</t>
  </si>
  <si>
    <t>Räntesats används med=</t>
  </si>
  <si>
    <t xml:space="preserve">Kostnadsutveckling (samma alla år) </t>
  </si>
  <si>
    <t>Kostnadsuteckling Inviduell per år</t>
  </si>
  <si>
    <t xml:space="preserve">Avgiftsförändring används med= </t>
  </si>
  <si>
    <t xml:space="preserve">Ligger i grunden som utfall år 1 med uppräkning </t>
  </si>
  <si>
    <t xml:space="preserve">motsvarande Procenttalet i Kostnader Utveckling </t>
  </si>
  <si>
    <t>VÄRDEN I 2 KOLUMNER - TÖM ENA KOLUMNEN</t>
  </si>
  <si>
    <t xml:space="preserve">Ränteintäkter anges i plus </t>
  </si>
  <si>
    <t>Räntenetto beräknas som räntekostnad minus ränteintäkt</t>
  </si>
  <si>
    <t>År 1</t>
  </si>
  <si>
    <t>Räknas inte uppåt, får justeras manuellt i sådant fall</t>
  </si>
  <si>
    <t xml:space="preserve">Avsättning Underhållsfond </t>
  </si>
  <si>
    <t>Total avsättning Underhållsfond</t>
  </si>
  <si>
    <t>Uppräkning</t>
  </si>
  <si>
    <t>Justering/Tillägg</t>
  </si>
  <si>
    <t>Tidshorisont antal år</t>
  </si>
  <si>
    <t>Underhåll per år</t>
  </si>
  <si>
    <t>Totalt underhåll</t>
  </si>
  <si>
    <t>Kända reparationer o underhållsbehov</t>
  </si>
  <si>
    <t xml:space="preserve">Per Kvm </t>
  </si>
  <si>
    <t>Manuell inmantning</t>
  </si>
  <si>
    <t xml:space="preserve">Reparationer och underhåll </t>
  </si>
  <si>
    <t>Känt reparations o undehållsbehov</t>
  </si>
  <si>
    <t xml:space="preserve">Övrigt underhåll </t>
  </si>
  <si>
    <t xml:space="preserve">Totalt underhåll per år </t>
  </si>
  <si>
    <t>Styrelsearvoden</t>
  </si>
  <si>
    <t>Alla arvoden inklusive löner och sociala avgifter o kostnadsersättningar</t>
  </si>
  <si>
    <t xml:space="preserve">Avsättning UH-fond </t>
  </si>
  <si>
    <t>Räntekänslighet</t>
  </si>
  <si>
    <t>Förändring årsavgifter för att täcka ränta</t>
  </si>
  <si>
    <t xml:space="preserve">Avgift </t>
  </si>
  <si>
    <t>Anskaffningsutgift</t>
  </si>
  <si>
    <t>i %</t>
  </si>
  <si>
    <t>i Kronor</t>
  </si>
  <si>
    <t>Avgifter justerat för ny ränta</t>
  </si>
  <si>
    <t xml:space="preserve">i % </t>
  </si>
  <si>
    <t>Förändring av årsavgifter justerat för ny ränta</t>
  </si>
  <si>
    <t>Ändring av räntesats mot nuläge:</t>
  </si>
  <si>
    <t>Per år</t>
  </si>
  <si>
    <t xml:space="preserve">Avskrivningar </t>
  </si>
  <si>
    <t>Årlig uppräkning</t>
  </si>
  <si>
    <t xml:space="preserve">Övriga justeringar/engångs tillägg </t>
  </si>
  <si>
    <t xml:space="preserve">Räntekostnad i kronor </t>
  </si>
  <si>
    <t>Övriga finansiella kostnader</t>
  </si>
  <si>
    <t>Anges i Plus om kostnad och minus om intäkt</t>
  </si>
  <si>
    <t xml:space="preserve">Hämtas nedan från Spec Underhåll </t>
  </si>
  <si>
    <t xml:space="preserve">Hämtas nedan från Spec Externa kostnader </t>
  </si>
  <si>
    <t>Hämtas nedan från Spec Avskrivningar</t>
  </si>
  <si>
    <t>(Positiva tecken)</t>
  </si>
  <si>
    <t>Samtliga kostnader anges med positivt tecken</t>
  </si>
  <si>
    <t xml:space="preserve">Lån hämtas från Investeringsflik </t>
  </si>
  <si>
    <t>Lån i kronor</t>
  </si>
  <si>
    <t>Ger Amorteringstid i antal år=</t>
  </si>
  <si>
    <t>Avskrivning i %</t>
  </si>
  <si>
    <t xml:space="preserve">Avskrivningar byggnad </t>
  </si>
  <si>
    <t>R1</t>
  </si>
  <si>
    <t>R2</t>
  </si>
  <si>
    <t>R3</t>
  </si>
  <si>
    <t>Hän-visning</t>
  </si>
  <si>
    <t>R4</t>
  </si>
  <si>
    <t>R5</t>
  </si>
  <si>
    <t xml:space="preserve">Vid nybildning eller övrigt känt underhåll </t>
  </si>
  <si>
    <t>Övriga Reparatoner och underhåll</t>
  </si>
  <si>
    <t xml:space="preserve">Kan räknas fram enligt nedan </t>
  </si>
  <si>
    <t xml:space="preserve">Beräknad ränta från nedan </t>
  </si>
  <si>
    <t>R4 -Spec Avskrivningar</t>
  </si>
  <si>
    <t xml:space="preserve">R 4.1 Beräknade avskrivningar Byggnad </t>
  </si>
  <si>
    <t xml:space="preserve">Hämtas från Resultatprognos </t>
  </si>
  <si>
    <t>Kassaflöde från
 löpande drift=</t>
  </si>
  <si>
    <t>Fylls i utifrån kända förutsättningar (positivt tecken)</t>
  </si>
  <si>
    <t>Kommentarer och hänvisningar</t>
  </si>
  <si>
    <t xml:space="preserve">Ränteintäkter </t>
  </si>
  <si>
    <t xml:space="preserve">Intäkter - Årsavgifter &amp; hyror  utveckling </t>
  </si>
  <si>
    <t>Årets resultat efter avsättning UH-fond</t>
  </si>
  <si>
    <t>Spec Driftskostnader (Belopp i kr)</t>
  </si>
  <si>
    <t xml:space="preserve">Eventeulla engångshöjningar får justeras på respektive år  i så fall. </t>
  </si>
  <si>
    <t>Investeringar (Positivt tal)</t>
  </si>
  <si>
    <t xml:space="preserve">Eventuella justeringar kan göras här , lägg in HELA procenttalet. </t>
  </si>
  <si>
    <t>I1</t>
  </si>
  <si>
    <t>I2</t>
  </si>
  <si>
    <t xml:space="preserve">Raden använder I1 så länge I2 inte är ifylld. </t>
  </si>
  <si>
    <t>K1</t>
  </si>
  <si>
    <t>K2</t>
  </si>
  <si>
    <t>Ränteintäkter får anges manuellt per år (positivt tal)</t>
  </si>
  <si>
    <t>Eventuella engångsintäkter (positivt tal)</t>
  </si>
  <si>
    <t xml:space="preserve">Positivt tal på investeringar </t>
  </si>
  <si>
    <t>Tar hänsyn till antal år som angetts i spec R2</t>
  </si>
  <si>
    <t xml:space="preserve">Uppräkning av avsättning får anges manuellt </t>
  </si>
  <si>
    <t>Eventuella  engångsjusteringar anges här (påverkar inte framtida uppräkning)</t>
  </si>
  <si>
    <t xml:space="preserve">Uppräkning av amortering får anges manuellt </t>
  </si>
  <si>
    <t>RT1</t>
  </si>
  <si>
    <t>RT2</t>
  </si>
  <si>
    <t xml:space="preserve">Raden använder RT1 så länge RT2 inte är ifylld. </t>
  </si>
  <si>
    <t xml:space="preserve">Räntenetto </t>
  </si>
  <si>
    <t xml:space="preserve">Ränteintäkter från manuell inmatning ovan </t>
  </si>
  <si>
    <t>Räntekostnad (beräknad )</t>
  </si>
  <si>
    <t>Prognoser år 1- 16</t>
  </si>
  <si>
    <t xml:space="preserve">Per kvm - Se Nyckeltal </t>
  </si>
  <si>
    <t xml:space="preserve">Avsättning per kvm - Se Nyckeltal </t>
  </si>
  <si>
    <t xml:space="preserve">Kassaflöde per kvm - Se Nyckeltal </t>
  </si>
  <si>
    <t xml:space="preserve">(Positiva tecken) </t>
  </si>
  <si>
    <t xml:space="preserve">Hämtas nedan från Spec Driftkostnader  </t>
  </si>
  <si>
    <t xml:space="preserve">För Nyckeltal - se flik Nyckeltal </t>
  </si>
  <si>
    <t xml:space="preserve">Avgifter per kvm </t>
  </si>
  <si>
    <t xml:space="preserve">Driftskost per kvm </t>
  </si>
  <si>
    <t xml:space="preserve">Räntekost per kvm </t>
  </si>
  <si>
    <t xml:space="preserve">Hämtas nedan från Spec Räntenetto </t>
  </si>
  <si>
    <t xml:space="preserve">Från ekonomisk plan. </t>
  </si>
  <si>
    <t>Räntekänslighet i %</t>
  </si>
  <si>
    <t xml:space="preserve">Avskrivning per kvm </t>
  </si>
  <si>
    <t>Köpeskilling 
mark</t>
  </si>
  <si>
    <t>Köpeskilling tomträtt</t>
  </si>
  <si>
    <t xml:space="preserve">Köpeskilling Mark </t>
  </si>
  <si>
    <t>Köpeskilling Byggnad och Tomträtt</t>
  </si>
  <si>
    <t xml:space="preserve">Exkluderat Mark </t>
  </si>
  <si>
    <t>R1 Spec Driftskostnader</t>
  </si>
  <si>
    <t xml:space="preserve">R2 -Spec reparationer och underhåll </t>
  </si>
  <si>
    <t>Ursprungsläge, utgår från samma förändring alla år. Ange tillväxt i Kolumn UTV</t>
  </si>
  <si>
    <t>UTV</t>
  </si>
  <si>
    <t>Avsättning UH-fond plus avskrivning</t>
  </si>
  <si>
    <t>Diff Anskaffning-Finansiering</t>
  </si>
  <si>
    <t>R3 Spec Övriga externa kostnader</t>
  </si>
  <si>
    <t>R5 -Spec Räntenetto</t>
  </si>
  <si>
    <t>R 5.1</t>
  </si>
  <si>
    <t>R 5.1 Beräkning räntekostnad</t>
  </si>
  <si>
    <t>R 5.1.1</t>
  </si>
  <si>
    <t xml:space="preserve">R 5.1.1 Beräkning av Amorteringstid i antal år </t>
  </si>
  <si>
    <t xml:space="preserve">Resultat Utfall Årsredovisning </t>
  </si>
  <si>
    <t>Kassaflöde Utfall Årsredovisning</t>
  </si>
  <si>
    <t>R -Specfikationer till Resultat- och Kassaflödesutfall</t>
  </si>
  <si>
    <t>Bostadsrätt</t>
  </si>
  <si>
    <t>Hyresrätt</t>
  </si>
  <si>
    <t xml:space="preserve">Totalt </t>
  </si>
  <si>
    <t>K3</t>
  </si>
  <si>
    <t>Redovisning enligt regelverk:</t>
  </si>
  <si>
    <t xml:space="preserve">Finansiering skall inkludera Kända underhålls/investeringsbehov </t>
  </si>
  <si>
    <t>Komponent</t>
  </si>
  <si>
    <t>Startår:</t>
  </si>
  <si>
    <t>Fasad</t>
  </si>
  <si>
    <t>Fönster</t>
  </si>
  <si>
    <t>År</t>
  </si>
  <si>
    <t>Avskr.år</t>
  </si>
  <si>
    <t xml:space="preserve">Total anskaffningsutgift exkl mark </t>
  </si>
  <si>
    <t>Avskrivning kr</t>
  </si>
  <si>
    <t xml:space="preserve">Längd från Startår </t>
  </si>
  <si>
    <t xml:space="preserve">Fullt avskriven år </t>
  </si>
  <si>
    <t xml:space="preserve">Avskrivningsperiod from Startår </t>
  </si>
  <si>
    <t xml:space="preserve">Hämtas från anskaffningsutgift </t>
  </si>
  <si>
    <t xml:space="preserve">Innevarande år </t>
  </si>
  <si>
    <t xml:space="preserve">Summa </t>
  </si>
  <si>
    <t>Livslängd</t>
  </si>
  <si>
    <t>Investering</t>
  </si>
  <si>
    <t>Underhåll</t>
  </si>
  <si>
    <t xml:space="preserve">Från Investeringsbehov nedan </t>
  </si>
  <si>
    <t>Avskr per år</t>
  </si>
  <si>
    <t>Tot avskriv/år</t>
  </si>
  <si>
    <t xml:space="preserve">-&gt; Investeringsår </t>
  </si>
  <si>
    <t xml:space="preserve">  Avskriv år</t>
  </si>
  <si>
    <t>Diff</t>
  </si>
  <si>
    <t xml:space="preserve">Anskaffningar totalt </t>
  </si>
  <si>
    <t xml:space="preserve">Avskrivningar totalt </t>
  </si>
  <si>
    <t xml:space="preserve">Differens </t>
  </si>
  <si>
    <t>Hämtas från fliken anskaffning Inmatning</t>
  </si>
  <si>
    <t>-&gt;Komponent</t>
  </si>
  <si>
    <t>Investeringsår</t>
  </si>
  <si>
    <t xml:space="preserve">Kalkyl är upprättad enligt </t>
  </si>
  <si>
    <t xml:space="preserve">NEDANSTÅENDE SKALL FYLLAS I </t>
  </si>
  <si>
    <t xml:space="preserve">Notering </t>
  </si>
  <si>
    <t xml:space="preserve">Beräknade avskrivningsår </t>
  </si>
  <si>
    <t xml:space="preserve">R4 </t>
  </si>
  <si>
    <t>4.1.1 K2</t>
  </si>
  <si>
    <t>4.1.1 K3</t>
  </si>
  <si>
    <t>Kalkylen är upprättad enligt regelverk:</t>
  </si>
  <si>
    <t>Vid ombildning, hämtas från Anskaffning Inmatning om upprättande skett enligt K2</t>
  </si>
  <si>
    <t xml:space="preserve">K2 &amp; Ombildning= Reparationsbehovet skall fördelas </t>
  </si>
  <si>
    <t>Avskrivnignar</t>
  </si>
  <si>
    <t>BÅDA REGELVERKEN ÄR VALDA, ENDAST 1 VAL KAN GÖRAS</t>
  </si>
  <si>
    <t>Uppgifter kan matas in direkt här använd R 4.1</t>
  </si>
  <si>
    <t>4.1 K2</t>
  </si>
  <si>
    <t xml:space="preserve">Uppgifter kan matas in här </t>
  </si>
  <si>
    <t>REGELVERK MÅSTE VÄLJAS, SÄTT 1 I KOLUMNEN FÖR VALT REGELVERK</t>
  </si>
  <si>
    <t xml:space="preserve">Ange med tal=1 om K2 eller K3 tillämpas </t>
  </si>
  <si>
    <t xml:space="preserve">Fastighetens byggnationsår/värdeår  </t>
  </si>
  <si>
    <t xml:space="preserve">Vid ombildning fyll i från taxeringsuppgifter </t>
  </si>
  <si>
    <t>i % av anskaffningsutgift</t>
  </si>
  <si>
    <t xml:space="preserve">Amortering i kronor beräknat per år </t>
  </si>
  <si>
    <t>1)</t>
  </si>
  <si>
    <t>2)</t>
  </si>
  <si>
    <t>1) Beräknat på Upplåten Bostadsrättsyta</t>
  </si>
  <si>
    <t xml:space="preserve">2) Beräknat på Total Yta </t>
  </si>
  <si>
    <t xml:space="preserve">Kassaflöde från löpande drift </t>
  </si>
  <si>
    <t xml:space="preserve">Not </t>
  </si>
  <si>
    <t>Not</t>
  </si>
  <si>
    <t>Anskaffning och finansiering</t>
  </si>
  <si>
    <t>K3 &amp; Ombildning= Fylls i under fliken Avskrivningar Inmatning</t>
  </si>
  <si>
    <t>Fyll i Fliken Avskrivningar Inmatning</t>
  </si>
  <si>
    <t>Överskottslikviditet vid ombildning</t>
  </si>
  <si>
    <t>Summa Underhåll o inv behov mht överskott</t>
  </si>
  <si>
    <t>Överskottslikvid vid ombildning år 1</t>
  </si>
  <si>
    <t xml:space="preserve">Stammar </t>
  </si>
  <si>
    <t xml:space="preserve">Tak </t>
  </si>
  <si>
    <t>Komp 6</t>
  </si>
  <si>
    <t>Komp 7</t>
  </si>
  <si>
    <t>Komp 8</t>
  </si>
  <si>
    <t>Komp 9</t>
  </si>
  <si>
    <t>Komp 10</t>
  </si>
  <si>
    <t>Komp 11</t>
  </si>
  <si>
    <t>Komp 12</t>
  </si>
  <si>
    <t>Komp 13</t>
  </si>
  <si>
    <t>Komp 14</t>
  </si>
  <si>
    <t>Komp 15</t>
  </si>
  <si>
    <t>Notering</t>
  </si>
  <si>
    <t xml:space="preserve">Avskrivning i kronor per år </t>
  </si>
  <si>
    <t>Komponentens andel av totala anskaffningen</t>
  </si>
  <si>
    <t>Komponent är fullt avskriven år:</t>
  </si>
  <si>
    <t>Mata in respektive komponents värde här</t>
  </si>
  <si>
    <t>Ger följande värde om föreningen är K3</t>
  </si>
  <si>
    <t xml:space="preserve">Avstämning avskrivning per år </t>
  </si>
  <si>
    <t>Spec avskrivning underhålls o investeringsbehov</t>
  </si>
  <si>
    <t>Allt underhålls och invsteringsbehov skall  fördelas ut och livslängd måste anges</t>
  </si>
  <si>
    <t>Summa</t>
  </si>
  <si>
    <t xml:space="preserve">Skillnad </t>
  </si>
  <si>
    <t>Allokeras till stomme</t>
  </si>
  <si>
    <t>Underhålls behov</t>
  </si>
  <si>
    <t>Underhåll K3</t>
  </si>
  <si>
    <t>Vid ombildning i K3 hämtas från fliken Avskrivning inmatning</t>
  </si>
  <si>
    <t>Ingen fastighetsavgift i nybyggnation år 1-15 endast fastighetsskatt på lokalinnehav</t>
  </si>
  <si>
    <t xml:space="preserve">Avgift per kvm </t>
  </si>
  <si>
    <t>Kända underhålls och investeringsbehov vid ombildning</t>
  </si>
  <si>
    <t>Fördela ut hela beloppet nedan och ange livsläng</t>
  </si>
  <si>
    <t xml:space="preserve">Om </t>
  </si>
  <si>
    <t xml:space="preserve">Om ruta är noll finns inget att fördela </t>
  </si>
  <si>
    <t>Stomme m m*</t>
  </si>
  <si>
    <t>*Stommen blir restvärdet av totalt anskaffning minus komponent 2-15 och dess avskrivningsperiod bestäms av Avskrivningsperiod from startår</t>
  </si>
  <si>
    <t>STOMMENS VÄRDE NEGATIVT PGA SAKNAT ANSKAFFNINGSVÄRDE ELLER FÖR HÖGT UTFÖRDELAT VÄRDE</t>
  </si>
  <si>
    <t>Underhåll till prognos=</t>
  </si>
  <si>
    <t>Avskrivningar till prognos =</t>
  </si>
  <si>
    <t>SAMTLIGA GRÅA FÄLT ÄR INMATNINGSFÄLT, ÖVRIGA FÄLT ÄR LÅSTA OCH  KAN INTE REDIGERAS</t>
  </si>
  <si>
    <t>ORANGEFÄRGADE FÄLT INNEHÅLLER FORMLER MAN KAN ÄNDRAS VID BEHOV</t>
  </si>
  <si>
    <t xml:space="preserve">OM ETT SÅDANT FÄLT ÄNDRAS SÅ RÄKNAS KOMMANDE ÅR UPP UTIFRÅN DEN INMATADE SIFFRAN </t>
  </si>
  <si>
    <t xml:space="preserve">Om föreningen är K2 skall fördelning över antal år anges under R2 i fliken Res o K-flöde inmatning, ta även hänsyn till ev överskottslikvid inför ombildning </t>
  </si>
  <si>
    <t>Om föreningen är K3 skall fördelning investering/underhåll göras i fliken Avskrivningar inmatning</t>
  </si>
  <si>
    <t xml:space="preserve">Från avskrivningar Inmatning </t>
  </si>
  <si>
    <t>Totala investeringar</t>
  </si>
  <si>
    <t xml:space="preserve">Nya lån </t>
  </si>
  <si>
    <t>Nya lån</t>
  </si>
  <si>
    <t>O1)</t>
  </si>
  <si>
    <t xml:space="preserve"> O1) Tillkommande behov förutom anskaffning </t>
  </si>
  <si>
    <t>Komponentindelning</t>
  </si>
  <si>
    <t xml:space="preserve">Instruktioner </t>
  </si>
  <si>
    <t xml:space="preserve">Avskrivningar inmatning </t>
  </si>
  <si>
    <t xml:space="preserve">Res o K-flöde Utf Inmatning </t>
  </si>
  <si>
    <t xml:space="preserve">Prognosförutsättning inmatning </t>
  </si>
  <si>
    <t xml:space="preserve">Prognos </t>
  </si>
  <si>
    <t>Anskaffning Inmatning</t>
  </si>
  <si>
    <t xml:space="preserve">Här matas information in för att kunna upprätta prognos t ex kostnadsutveckling, intäktstillväxt, avsättningar till fond och räntenivåer. </t>
  </si>
  <si>
    <t xml:space="preserve">I denna flik kommer sedan utfallet ut år för år för kommande 15 år. </t>
  </si>
  <si>
    <t xml:space="preserve">Boverket ansvarar inte för några direkt eller indirekta skador eller förluster som uppkommer vid användning av programvaran. </t>
  </si>
  <si>
    <t xml:space="preserve">Ansvarsbegränsningen gäller alla former av person-, sak- och förmögenhetsskada. </t>
  </si>
  <si>
    <t xml:space="preserve">Samtliga fält som är gråmarkerade är inmatningsfält där inmatning KAN göras, övriga fält är låsta för redigering. </t>
  </si>
  <si>
    <t xml:space="preserve">I denna flik specas avskrivningar upp utifrån om föreningen använder K2- eller K3-regelverket. </t>
  </si>
  <si>
    <t xml:space="preserve">Här anges förutsättningarna för resultaträkning och kassaflöde utifrån den kalkyl man har. </t>
  </si>
  <si>
    <t xml:space="preserve">På denna flik framgår en rad nyckeltal utifrån de inmatade förutsättningarna. </t>
  </si>
  <si>
    <r>
      <t xml:space="preserve">NEDANSTÅENDE SKALL </t>
    </r>
    <r>
      <rPr>
        <b/>
        <u/>
        <sz val="11"/>
        <color rgb="FFFF0000"/>
        <rFont val="Arial"/>
        <family val="2"/>
      </rPr>
      <t>EJ</t>
    </r>
    <r>
      <rPr>
        <sz val="11"/>
        <color theme="1"/>
        <rFont val="Arial"/>
        <family val="2"/>
      </rPr>
      <t xml:space="preserve"> FYLLAS I </t>
    </r>
  </si>
  <si>
    <t>© Boverket Februari 2023</t>
  </si>
  <si>
    <t xml:space="preserve">Här matas information in från kalkyl/ekonomisk plan. Välj kolumn utifrån om det är en nybildning av BRF (Första kolumnen) eller en ombildning av BRF (andra kolumnen)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</si>
</sst>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k_r_-;\-* #,##0.00\ _k_r_-;_-* &quot;-&quot;??\ _k_r_-;_-@_-"/>
    <numFmt numFmtId="165" formatCode="0.0%"/>
    <numFmt numFmtId="166" formatCode="#,##0.0000"/>
    <numFmt numFmtId="167" formatCode="#,##0_ ;\-#,##0\ 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u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i/>
      <sz val="11"/>
      <color theme="1"/>
      <name val="Arial"/>
      <family val="2"/>
    </font>
    <font>
      <b/>
      <sz val="11"/>
      <color rgb="FF00B050"/>
      <name val="Arial"/>
      <family val="2"/>
    </font>
    <font>
      <b/>
      <sz val="11"/>
      <color rgb="FFFF0000"/>
      <name val="Arial"/>
      <family val="2"/>
    </font>
    <font>
      <b/>
      <i/>
      <sz val="11"/>
      <color theme="1"/>
      <name val="Arial"/>
      <family val="2"/>
    </font>
    <font>
      <i/>
      <sz val="11"/>
      <color rgb="FFFF0000"/>
      <name val="Arial"/>
      <family val="2"/>
    </font>
    <font>
      <b/>
      <u/>
      <sz val="11"/>
      <name val="Arial"/>
      <family val="2"/>
    </font>
    <font>
      <b/>
      <u/>
      <sz val="11"/>
      <color rgb="FFFF0000"/>
      <name val="Arial"/>
      <family val="2"/>
    </font>
    <font>
      <i/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i/>
      <u/>
      <sz val="11"/>
      <color theme="1"/>
      <name val="Arial"/>
      <family val="2"/>
    </font>
    <font>
      <u/>
      <sz val="11"/>
      <name val="Arial"/>
      <family val="2"/>
    </font>
    <font>
      <u/>
      <sz val="11"/>
      <color rgb="FFC10B25"/>
      <name val="Arial"/>
      <family val="2"/>
    </font>
    <font>
      <i/>
      <sz val="11"/>
      <color rgb="FFC10B25"/>
      <name val="Arial"/>
      <family val="2"/>
    </font>
    <font>
      <b/>
      <i/>
      <sz val="11"/>
      <color rgb="FFC10B25"/>
      <name val="Arial"/>
      <family val="2"/>
    </font>
    <font>
      <sz val="11"/>
      <color rgb="FFC10B25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10B25"/>
        <bgColor indexed="64"/>
      </patternFill>
    </fill>
    <fill>
      <patternFill patternType="solid">
        <fgColor rgb="FF47687D"/>
        <bgColor indexed="64"/>
      </patternFill>
    </fill>
    <fill>
      <patternFill patternType="solid">
        <fgColor rgb="FFD1DE84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7">
    <xf numFmtId="0" fontId="0" fillId="0" borderId="0" xfId="0"/>
    <xf numFmtId="0" fontId="0" fillId="9" borderId="0" xfId="0" applyFill="1"/>
    <xf numFmtId="0" fontId="2" fillId="9" borderId="0" xfId="0" applyFont="1" applyFill="1"/>
    <xf numFmtId="0" fontId="3" fillId="9" borderId="0" xfId="0" applyFont="1" applyFill="1"/>
    <xf numFmtId="0" fontId="5" fillId="9" borderId="0" xfId="0" applyFont="1" applyFill="1"/>
    <xf numFmtId="0" fontId="6" fillId="9" borderId="0" xfId="0" applyFont="1" applyFill="1"/>
    <xf numFmtId="0" fontId="5" fillId="0" borderId="0" xfId="0" applyFont="1"/>
    <xf numFmtId="3" fontId="5" fillId="0" borderId="0" xfId="0" applyNumberFormat="1" applyFont="1"/>
    <xf numFmtId="0" fontId="5" fillId="0" borderId="0" xfId="0" applyFont="1" applyAlignment="1">
      <alignment wrapText="1"/>
    </xf>
    <xf numFmtId="0" fontId="5" fillId="0" borderId="0" xfId="0" quotePrefix="1" applyFont="1"/>
    <xf numFmtId="0" fontId="4" fillId="0" borderId="0" xfId="0" applyFont="1"/>
    <xf numFmtId="3" fontId="5" fillId="3" borderId="0" xfId="0" applyNumberFormat="1" applyFont="1" applyFill="1" applyProtection="1">
      <protection locked="0"/>
    </xf>
    <xf numFmtId="0" fontId="7" fillId="0" borderId="0" xfId="0" applyFont="1"/>
    <xf numFmtId="3" fontId="5" fillId="0" borderId="1" xfId="0" applyNumberFormat="1" applyFont="1" applyBorder="1"/>
    <xf numFmtId="0" fontId="8" fillId="0" borderId="0" xfId="0" applyFont="1" applyAlignment="1">
      <alignment wrapText="1"/>
    </xf>
    <xf numFmtId="0" fontId="9" fillId="0" borderId="0" xfId="0" applyFont="1"/>
    <xf numFmtId="2" fontId="5" fillId="0" borderId="0" xfId="0" applyNumberFormat="1" applyFont="1"/>
    <xf numFmtId="3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5" fillId="3" borderId="0" xfId="0" applyFont="1" applyFill="1" applyProtection="1">
      <protection locked="0"/>
    </xf>
    <xf numFmtId="3" fontId="5" fillId="0" borderId="0" xfId="0" applyNumberFormat="1" applyFont="1" applyAlignment="1">
      <alignment wrapText="1"/>
    </xf>
    <xf numFmtId="3" fontId="5" fillId="3" borderId="0" xfId="0" applyNumberFormat="1" applyFont="1" applyFill="1"/>
    <xf numFmtId="0" fontId="10" fillId="0" borderId="0" xfId="0" applyFont="1"/>
    <xf numFmtId="0" fontId="11" fillId="0" borderId="0" xfId="0" applyFont="1"/>
    <xf numFmtId="0" fontId="12" fillId="0" borderId="0" xfId="0" applyFont="1"/>
    <xf numFmtId="166" fontId="5" fillId="0" borderId="0" xfId="0" applyNumberFormat="1" applyFont="1"/>
    <xf numFmtId="0" fontId="5" fillId="2" borderId="7" xfId="0" applyFont="1" applyFill="1" applyBorder="1"/>
    <xf numFmtId="0" fontId="5" fillId="2" borderId="9" xfId="0" applyFont="1" applyFill="1" applyBorder="1"/>
    <xf numFmtId="0" fontId="5" fillId="0" borderId="5" xfId="0" applyFont="1" applyBorder="1" applyAlignment="1">
      <alignment horizontal="center" vertical="top" wrapText="1"/>
    </xf>
    <xf numFmtId="1" fontId="5" fillId="0" borderId="5" xfId="0" applyNumberFormat="1" applyFont="1" applyBorder="1"/>
    <xf numFmtId="1" fontId="5" fillId="0" borderId="0" xfId="0" applyNumberFormat="1" applyFont="1"/>
    <xf numFmtId="10" fontId="5" fillId="0" borderId="0" xfId="0" applyNumberFormat="1" applyFont="1"/>
    <xf numFmtId="9" fontId="5" fillId="0" borderId="1" xfId="0" applyNumberFormat="1" applyFont="1" applyBorder="1"/>
    <xf numFmtId="0" fontId="13" fillId="0" borderId="0" xfId="0" applyFont="1"/>
    <xf numFmtId="0" fontId="14" fillId="2" borderId="7" xfId="0" applyFont="1" applyFill="1" applyBorder="1" applyAlignment="1">
      <alignment horizontal="left"/>
    </xf>
    <xf numFmtId="0" fontId="8" fillId="2" borderId="8" xfId="0" applyFont="1" applyFill="1" applyBorder="1"/>
    <xf numFmtId="0" fontId="8" fillId="2" borderId="9" xfId="0" applyFont="1" applyFill="1" applyBorder="1"/>
    <xf numFmtId="3" fontId="5" fillId="0" borderId="4" xfId="0" applyNumberFormat="1" applyFont="1" applyBorder="1"/>
    <xf numFmtId="0" fontId="9" fillId="0" borderId="0" xfId="0" applyFont="1" applyAlignment="1">
      <alignment horizontal="left"/>
    </xf>
    <xf numFmtId="0" fontId="6" fillId="0" borderId="0" xfId="0" applyFont="1"/>
    <xf numFmtId="3" fontId="5" fillId="0" borderId="0" xfId="0" quotePrefix="1" applyNumberFormat="1" applyFont="1"/>
    <xf numFmtId="10" fontId="9" fillId="0" borderId="0" xfId="0" applyNumberFormat="1" applyFont="1" applyAlignment="1">
      <alignment wrapText="1"/>
    </xf>
    <xf numFmtId="3" fontId="5" fillId="0" borderId="0" xfId="0" applyNumberFormat="1" applyFont="1" applyAlignment="1">
      <alignment horizontal="right"/>
    </xf>
    <xf numFmtId="3" fontId="12" fillId="0" borderId="0" xfId="0" quotePrefix="1" applyNumberFormat="1" applyFont="1"/>
    <xf numFmtId="0" fontId="8" fillId="0" borderId="0" xfId="0" applyFont="1"/>
    <xf numFmtId="3" fontId="8" fillId="0" borderId="0" xfId="0" applyNumberFormat="1" applyFont="1"/>
    <xf numFmtId="1" fontId="8" fillId="3" borderId="0" xfId="0" applyNumberFormat="1" applyFont="1" applyFill="1" applyProtection="1">
      <protection locked="0"/>
    </xf>
    <xf numFmtId="3" fontId="8" fillId="3" borderId="0" xfId="0" applyNumberFormat="1" applyFont="1" applyFill="1" applyProtection="1">
      <protection locked="0"/>
    </xf>
    <xf numFmtId="0" fontId="8" fillId="0" borderId="10" xfId="0" applyFont="1" applyBorder="1"/>
    <xf numFmtId="3" fontId="8" fillId="0" borderId="10" xfId="0" applyNumberFormat="1" applyFont="1" applyBorder="1"/>
    <xf numFmtId="9" fontId="8" fillId="0" borderId="10" xfId="1" applyFont="1" applyFill="1" applyBorder="1" applyProtection="1"/>
    <xf numFmtId="3" fontId="8" fillId="0" borderId="5" xfId="0" applyNumberFormat="1" applyFont="1" applyBorder="1"/>
    <xf numFmtId="0" fontId="8" fillId="0" borderId="5" xfId="0" applyFont="1" applyBorder="1"/>
    <xf numFmtId="3" fontId="8" fillId="3" borderId="5" xfId="0" applyNumberFormat="1" applyFont="1" applyFill="1" applyBorder="1" applyProtection="1">
      <protection locked="0"/>
    </xf>
    <xf numFmtId="9" fontId="8" fillId="0" borderId="5" xfId="1" applyFont="1" applyFill="1" applyBorder="1" applyProtection="1"/>
    <xf numFmtId="0" fontId="8" fillId="3" borderId="5" xfId="0" applyFont="1" applyFill="1" applyBorder="1" applyProtection="1">
      <protection locked="0"/>
    </xf>
    <xf numFmtId="167" fontId="8" fillId="0" borderId="0" xfId="2" applyNumberFormat="1" applyFont="1" applyFill="1" applyBorder="1" applyProtection="1"/>
    <xf numFmtId="9" fontId="8" fillId="0" borderId="0" xfId="1" applyFont="1" applyFill="1" applyBorder="1" applyProtection="1"/>
    <xf numFmtId="3" fontId="8" fillId="0" borderId="0" xfId="0" applyNumberFormat="1" applyFont="1" applyAlignment="1">
      <alignment horizontal="center"/>
    </xf>
    <xf numFmtId="167" fontId="8" fillId="3" borderId="5" xfId="2" applyNumberFormat="1" applyFont="1" applyFill="1" applyBorder="1" applyProtection="1">
      <protection locked="0"/>
    </xf>
    <xf numFmtId="3" fontId="8" fillId="0" borderId="0" xfId="0" applyNumberFormat="1" applyFont="1" applyAlignment="1">
      <alignment horizontal="right"/>
    </xf>
    <xf numFmtId="167" fontId="8" fillId="0" borderId="1" xfId="2" applyNumberFormat="1" applyFont="1" applyFill="1" applyBorder="1" applyProtection="1"/>
    <xf numFmtId="3" fontId="8" fillId="0" borderId="1" xfId="0" applyNumberFormat="1" applyFont="1" applyBorder="1"/>
    <xf numFmtId="167" fontId="16" fillId="0" borderId="0" xfId="2" applyNumberFormat="1" applyFont="1" applyFill="1" applyBorder="1" applyProtection="1"/>
    <xf numFmtId="0" fontId="17" fillId="0" borderId="6" xfId="0" applyFont="1" applyBorder="1"/>
    <xf numFmtId="0" fontId="17" fillId="0" borderId="0" xfId="0" applyFont="1"/>
    <xf numFmtId="3" fontId="17" fillId="0" borderId="0" xfId="0" applyNumberFormat="1" applyFont="1" applyAlignment="1">
      <alignment horizontal="right"/>
    </xf>
    <xf numFmtId="3" fontId="17" fillId="0" borderId="0" xfId="0" applyNumberFormat="1" applyFont="1" applyAlignment="1">
      <alignment horizontal="center"/>
    </xf>
    <xf numFmtId="0" fontId="17" fillId="0" borderId="6" xfId="0" applyFont="1" applyBorder="1" applyAlignment="1">
      <alignment horizontal="center"/>
    </xf>
    <xf numFmtId="0" fontId="8" fillId="0" borderId="0" xfId="0" applyFont="1" applyAlignment="1">
      <alignment horizontal="center"/>
    </xf>
    <xf numFmtId="1" fontId="8" fillId="0" borderId="0" xfId="0" applyNumberFormat="1" applyFont="1" applyAlignment="1">
      <alignment horizontal="center"/>
    </xf>
    <xf numFmtId="3" fontId="12" fillId="0" borderId="0" xfId="0" applyNumberFormat="1" applyFont="1"/>
    <xf numFmtId="0" fontId="6" fillId="2" borderId="4" xfId="0" applyFont="1" applyFill="1" applyBorder="1"/>
    <xf numFmtId="3" fontId="7" fillId="0" borderId="1" xfId="0" applyNumberFormat="1" applyFont="1" applyBorder="1"/>
    <xf numFmtId="0" fontId="18" fillId="8" borderId="0" xfId="0" applyFont="1" applyFill="1"/>
    <xf numFmtId="3" fontId="7" fillId="0" borderId="2" xfId="0" applyNumberFormat="1" applyFont="1" applyBorder="1"/>
    <xf numFmtId="3" fontId="5" fillId="3" borderId="0" xfId="0" applyNumberFormat="1" applyFont="1" applyFill="1" applyAlignment="1" applyProtection="1">
      <alignment wrapText="1"/>
      <protection locked="0"/>
    </xf>
    <xf numFmtId="3" fontId="7" fillId="0" borderId="0" xfId="0" applyNumberFormat="1" applyFont="1" applyAlignment="1">
      <alignment wrapText="1"/>
    </xf>
    <xf numFmtId="3" fontId="5" fillId="0" borderId="1" xfId="0" applyNumberFormat="1" applyFont="1" applyBorder="1" applyAlignment="1">
      <alignment wrapText="1"/>
    </xf>
    <xf numFmtId="0" fontId="17" fillId="2" borderId="7" xfId="0" applyFont="1" applyFill="1" applyBorder="1"/>
    <xf numFmtId="0" fontId="17" fillId="2" borderId="9" xfId="0" applyFont="1" applyFill="1" applyBorder="1"/>
    <xf numFmtId="1" fontId="5" fillId="3" borderId="0" xfId="0" applyNumberFormat="1" applyFont="1" applyFill="1" applyProtection="1">
      <protection locked="0"/>
    </xf>
    <xf numFmtId="165" fontId="5" fillId="0" borderId="0" xfId="1" applyNumberFormat="1" applyFont="1" applyProtection="1"/>
    <xf numFmtId="10" fontId="5" fillId="3" borderId="0" xfId="1" applyNumberFormat="1" applyFont="1" applyFill="1" applyProtection="1">
      <protection locked="0"/>
    </xf>
    <xf numFmtId="0" fontId="19" fillId="0" borderId="0" xfId="0" applyFont="1"/>
    <xf numFmtId="165" fontId="5" fillId="3" borderId="0" xfId="1" applyNumberFormat="1" applyFont="1" applyFill="1" applyProtection="1">
      <protection locked="0"/>
    </xf>
    <xf numFmtId="165" fontId="5" fillId="0" borderId="0" xfId="1" applyNumberFormat="1" applyFont="1" applyFill="1"/>
    <xf numFmtId="0" fontId="6" fillId="0" borderId="0" xfId="0" applyFont="1" applyAlignment="1">
      <alignment wrapText="1"/>
    </xf>
    <xf numFmtId="10" fontId="5" fillId="0" borderId="0" xfId="1" applyNumberFormat="1" applyFont="1" applyFill="1"/>
    <xf numFmtId="3" fontId="5" fillId="0" borderId="2" xfId="0" applyNumberFormat="1" applyFont="1" applyBorder="1"/>
    <xf numFmtId="3" fontId="5" fillId="6" borderId="0" xfId="0" applyNumberFormat="1" applyFont="1" applyFill="1" applyProtection="1">
      <protection locked="0"/>
    </xf>
    <xf numFmtId="3" fontId="5" fillId="5" borderId="0" xfId="0" applyNumberFormat="1" applyFont="1" applyFill="1" applyProtection="1">
      <protection locked="0"/>
    </xf>
    <xf numFmtId="10" fontId="5" fillId="0" borderId="0" xfId="1" applyNumberFormat="1" applyFont="1"/>
    <xf numFmtId="165" fontId="5" fillId="0" borderId="0" xfId="1" applyNumberFormat="1" applyFont="1"/>
    <xf numFmtId="3" fontId="5" fillId="0" borderId="3" xfId="0" applyNumberFormat="1" applyFont="1" applyBorder="1"/>
    <xf numFmtId="0" fontId="12" fillId="0" borderId="0" xfId="0" applyFont="1" applyAlignment="1">
      <alignment wrapText="1"/>
    </xf>
    <xf numFmtId="0" fontId="19" fillId="2" borderId="0" xfId="0" applyFont="1" applyFill="1"/>
    <xf numFmtId="165" fontId="4" fillId="0" borderId="0" xfId="0" applyNumberFormat="1" applyFont="1" applyAlignment="1">
      <alignment horizontal="center"/>
    </xf>
    <xf numFmtId="165" fontId="20" fillId="0" borderId="0" xfId="0" applyNumberFormat="1" applyFont="1" applyAlignment="1">
      <alignment horizontal="center"/>
    </xf>
    <xf numFmtId="165" fontId="5" fillId="0" borderId="0" xfId="0" applyNumberFormat="1" applyFont="1"/>
    <xf numFmtId="165" fontId="8" fillId="0" borderId="0" xfId="0" applyNumberFormat="1" applyFont="1"/>
    <xf numFmtId="9" fontId="5" fillId="0" borderId="0" xfId="1" applyFont="1"/>
    <xf numFmtId="9" fontId="8" fillId="0" borderId="0" xfId="1" applyFont="1" applyFill="1"/>
    <xf numFmtId="9" fontId="5" fillId="0" borderId="0" xfId="1" applyFont="1" applyFill="1"/>
    <xf numFmtId="3" fontId="4" fillId="0" borderId="0" xfId="0" applyNumberFormat="1" applyFont="1"/>
    <xf numFmtId="165" fontId="5" fillId="0" borderId="6" xfId="1" applyNumberFormat="1" applyFont="1" applyBorder="1"/>
    <xf numFmtId="3" fontId="5" fillId="0" borderId="0" xfId="0" applyNumberFormat="1" applyFont="1" applyProtection="1">
      <protection locked="0"/>
    </xf>
    <xf numFmtId="0" fontId="5" fillId="3" borderId="0" xfId="0" applyFont="1" applyFill="1"/>
    <xf numFmtId="0" fontId="21" fillId="0" borderId="0" xfId="0" applyFont="1"/>
    <xf numFmtId="0" fontId="22" fillId="0" borderId="0" xfId="0" applyFont="1"/>
    <xf numFmtId="3" fontId="23" fillId="0" borderId="0" xfId="0" applyNumberFormat="1" applyFont="1"/>
    <xf numFmtId="0" fontId="24" fillId="0" borderId="0" xfId="0" applyFont="1"/>
    <xf numFmtId="0" fontId="24" fillId="0" borderId="0" xfId="0" applyFont="1" applyAlignment="1">
      <alignment wrapText="1"/>
    </xf>
    <xf numFmtId="0" fontId="23" fillId="0" borderId="0" xfId="0" applyFont="1"/>
    <xf numFmtId="0" fontId="8" fillId="4" borderId="0" xfId="0" applyFont="1" applyFill="1"/>
    <xf numFmtId="0" fontId="18" fillId="10" borderId="0" xfId="0" applyFont="1" applyFill="1"/>
    <xf numFmtId="0" fontId="18" fillId="11" borderId="0" xfId="0" applyFont="1" applyFill="1"/>
    <xf numFmtId="0" fontId="18" fillId="7" borderId="0" xfId="0" applyFont="1" applyFill="1"/>
    <xf numFmtId="0" fontId="17" fillId="12" borderId="0" xfId="0" applyFont="1" applyFill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" fontId="5" fillId="0" borderId="11" xfId="0" applyNumberFormat="1" applyFont="1" applyBorder="1" applyAlignment="1">
      <alignment horizontal="center"/>
    </xf>
    <xf numFmtId="1" fontId="5" fillId="0" borderId="0" xfId="0" applyNumberFormat="1" applyFont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</cellXfs>
  <cellStyles count="3">
    <cellStyle name="Normal" xfId="0" builtinId="0"/>
    <cellStyle name="Procent" xfId="1" builtinId="5"/>
    <cellStyle name="Tusental" xfId="2" builtinId="3"/>
  </cellStyles>
  <dxfs count="23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7CD00"/>
      <color rgb="FFD1DE84"/>
      <color rgb="FF76B82A"/>
      <color rgb="FF47687D"/>
      <color rgb="FF859BAC"/>
      <color rgb="FF00375B"/>
      <color rgb="FFC10B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238125</xdr:rowOff>
    </xdr:from>
    <xdr:to>
      <xdr:col>3</xdr:col>
      <xdr:colOff>234315</xdr:colOff>
      <xdr:row>0</xdr:row>
      <xdr:rowOff>1274445</xdr:rowOff>
    </xdr:to>
    <xdr:pic>
      <xdr:nvPicPr>
        <xdr:cNvPr id="4" name="Bildobjekt 3" descr="Boverket – Myndigheten för samhällsplanering, byggande och boende.">
          <a:extLst>
            <a:ext uri="{FF2B5EF4-FFF2-40B4-BE49-F238E27FC236}">
              <a16:creationId xmlns:a16="http://schemas.microsoft.com/office/drawing/2014/main" id="{17CD6FEB-919E-3537-3B7D-732FD38223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38125"/>
          <a:ext cx="1396365" cy="103632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271</xdr:row>
      <xdr:rowOff>9525</xdr:rowOff>
    </xdr:from>
    <xdr:to>
      <xdr:col>1</xdr:col>
      <xdr:colOff>104775</xdr:colOff>
      <xdr:row>272</xdr:row>
      <xdr:rowOff>0</xdr:rowOff>
    </xdr:to>
    <xdr:sp macro="" textlink="">
      <xdr:nvSpPr>
        <xdr:cNvPr id="2" name="Pil: nedåt 1" descr="Blå pil som pekar nedåt.">
          <a:extLst>
            <a:ext uri="{FF2B5EF4-FFF2-40B4-BE49-F238E27FC236}">
              <a16:creationId xmlns:a16="http://schemas.microsoft.com/office/drawing/2014/main" id="{6D901856-25B5-4426-9FE2-3688587B866E}"/>
            </a:ext>
          </a:extLst>
        </xdr:cNvPr>
        <xdr:cNvSpPr/>
      </xdr:nvSpPr>
      <xdr:spPr>
        <a:xfrm>
          <a:off x="552450" y="15516225"/>
          <a:ext cx="133350" cy="1809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0D3D3-B66A-474B-97EA-DCBB45C23D58}">
  <sheetPr codeName="Blad1">
    <tabColor rgb="FFFFFF00"/>
  </sheetPr>
  <dimension ref="A1:M7"/>
  <sheetViews>
    <sheetView workbookViewId="0">
      <selection activeCell="E6" sqref="E6"/>
    </sheetView>
  </sheetViews>
  <sheetFormatPr defaultColWidth="9.140625" defaultRowHeight="15" x14ac:dyDescent="0.25"/>
  <cols>
    <col min="1" max="1" width="3.5703125" style="1" customWidth="1"/>
    <col min="2" max="16384" width="9.140625" style="1"/>
  </cols>
  <sheetData>
    <row r="1" spans="1:13" ht="121.5" customHeight="1" x14ac:dyDescent="0.25"/>
    <row r="2" spans="1:13" ht="18.75" x14ac:dyDescent="0.3">
      <c r="B2" s="3" t="s">
        <v>375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8.75" x14ac:dyDescent="0.3">
      <c r="B3" s="3" t="s">
        <v>376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8.75" x14ac:dyDescent="0.3">
      <c r="B4" s="3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8.75" x14ac:dyDescent="0.3">
      <c r="B5" s="3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8.75" x14ac:dyDescent="0.3">
      <c r="B6" s="3" t="s">
        <v>382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8.75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</sheetData>
  <sheetProtection algorithmName="SHA-512" hashValue="vWLtpwmYD9llCzhjp/kV9eVJW/Uu2/J1k8F+LRGo2sQEKqfjkUBqxoTIxC+5k8D4m/2L5la0Dv6P0pIzU97f+w==" saltValue="vYKx9cA9nEQzOJPxUBYpHg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26596-F3CA-4DEB-836C-A5D576547AA6}">
  <sheetPr codeName="Blad2">
    <tabColor rgb="FFFFFF00"/>
  </sheetPr>
  <dimension ref="A3:B18"/>
  <sheetViews>
    <sheetView tabSelected="1" workbookViewId="0">
      <selection activeCell="B5" sqref="B5"/>
    </sheetView>
  </sheetViews>
  <sheetFormatPr defaultColWidth="9.140625" defaultRowHeight="14.25" x14ac:dyDescent="0.2"/>
  <cols>
    <col min="1" max="1" width="32.85546875" style="4" customWidth="1"/>
    <col min="2" max="2" width="161.5703125" style="4" bestFit="1" customWidth="1"/>
    <col min="3" max="16384" width="9.140625" style="4"/>
  </cols>
  <sheetData>
    <row r="3" spans="1:2" ht="15" x14ac:dyDescent="0.25">
      <c r="A3" s="5" t="s">
        <v>367</v>
      </c>
    </row>
    <row r="5" spans="1:2" x14ac:dyDescent="0.2">
      <c r="A5" s="4" t="s">
        <v>372</v>
      </c>
      <c r="B5" s="4" t="s">
        <v>383</v>
      </c>
    </row>
    <row r="7" spans="1:2" x14ac:dyDescent="0.2">
      <c r="A7" s="4" t="s">
        <v>368</v>
      </c>
      <c r="B7" s="4" t="s">
        <v>378</v>
      </c>
    </row>
    <row r="9" spans="1:2" x14ac:dyDescent="0.2">
      <c r="A9" s="4" t="s">
        <v>369</v>
      </c>
      <c r="B9" s="4" t="s">
        <v>379</v>
      </c>
    </row>
    <row r="11" spans="1:2" x14ac:dyDescent="0.2">
      <c r="A11" s="4" t="s">
        <v>370</v>
      </c>
      <c r="B11" s="4" t="s">
        <v>373</v>
      </c>
    </row>
    <row r="13" spans="1:2" x14ac:dyDescent="0.2">
      <c r="A13" s="4" t="s">
        <v>371</v>
      </c>
      <c r="B13" s="4" t="s">
        <v>374</v>
      </c>
    </row>
    <row r="15" spans="1:2" x14ac:dyDescent="0.2">
      <c r="A15" s="4" t="s">
        <v>3</v>
      </c>
      <c r="B15" s="4" t="s">
        <v>380</v>
      </c>
    </row>
    <row r="18" spans="1:1" x14ac:dyDescent="0.2">
      <c r="A18" s="4" t="s">
        <v>377</v>
      </c>
    </row>
  </sheetData>
  <sheetProtection algorithmName="SHA-512" hashValue="GP89hrULXG+jN5TPP6LRQbZyMaQbRFi+wvj+M6CO0i5c2Rjlt+dQhdMYrDM8Z3fsq4m1jG9v2u4Iha7mwRyYxQ==" saltValue="dqPSll7dWqIWs7pInj+Y9w==" spinCount="100000" sheet="1" objects="1" scenario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5D211-28C2-4A86-9ED7-CD089C3FB98D}">
  <sheetPr codeName="Blad3">
    <tabColor rgb="FFFFFF00"/>
  </sheetPr>
  <dimension ref="A1:K47"/>
  <sheetViews>
    <sheetView zoomScale="85" zoomScaleNormal="85" workbookViewId="0"/>
  </sheetViews>
  <sheetFormatPr defaultColWidth="9.140625" defaultRowHeight="14.25" outlineLevelRow="1" x14ac:dyDescent="0.2"/>
  <cols>
    <col min="1" max="1" width="9.140625" style="6"/>
    <col min="2" max="2" width="32.5703125" style="6" bestFit="1" customWidth="1"/>
    <col min="3" max="3" width="3.7109375" style="6" customWidth="1"/>
    <col min="4" max="4" width="14.7109375" style="7" bestFit="1" customWidth="1"/>
    <col min="5" max="5" width="21" style="6" customWidth="1"/>
    <col min="6" max="6" width="22.28515625" style="8" customWidth="1"/>
    <col min="7" max="7" width="40.28515625" style="6" customWidth="1"/>
    <col min="8" max="8" width="4" style="6" customWidth="1"/>
    <col min="9" max="9" width="14.7109375" style="6" bestFit="1" customWidth="1"/>
    <col min="10" max="10" width="18.28515625" style="6" bestFit="1" customWidth="1"/>
    <col min="11" max="16384" width="9.140625" style="6"/>
  </cols>
  <sheetData>
    <row r="1" spans="1:10" ht="15" thickBot="1" x14ac:dyDescent="0.25"/>
    <row r="2" spans="1:10" ht="15.75" thickBot="1" x14ac:dyDescent="0.3">
      <c r="A2" s="9"/>
      <c r="B2" s="123" t="s">
        <v>0</v>
      </c>
      <c r="C2" s="124"/>
      <c r="D2" s="124"/>
      <c r="E2" s="125"/>
      <c r="G2" s="123" t="s">
        <v>21</v>
      </c>
      <c r="H2" s="124"/>
      <c r="I2" s="124"/>
      <c r="J2" s="125"/>
    </row>
    <row r="3" spans="1:10" x14ac:dyDescent="0.2">
      <c r="D3" s="7" t="s">
        <v>2</v>
      </c>
      <c r="E3" s="6" t="s">
        <v>3</v>
      </c>
      <c r="I3" s="7" t="s">
        <v>2</v>
      </c>
      <c r="J3" s="6" t="s">
        <v>3</v>
      </c>
    </row>
    <row r="4" spans="1:10" x14ac:dyDescent="0.2">
      <c r="I4" s="7"/>
    </row>
    <row r="5" spans="1:10" x14ac:dyDescent="0.2">
      <c r="B5" s="10" t="s">
        <v>1</v>
      </c>
      <c r="G5" s="10" t="s">
        <v>1</v>
      </c>
      <c r="I5" s="7"/>
    </row>
    <row r="6" spans="1:10" x14ac:dyDescent="0.2">
      <c r="A6" s="6" t="s">
        <v>6</v>
      </c>
      <c r="B6" s="6" t="s">
        <v>228</v>
      </c>
      <c r="D6" s="11"/>
      <c r="F6" s="8" t="s">
        <v>6</v>
      </c>
      <c r="G6" s="6" t="s">
        <v>230</v>
      </c>
      <c r="I6" s="11"/>
    </row>
    <row r="7" spans="1:10" x14ac:dyDescent="0.2">
      <c r="B7" s="6" t="s">
        <v>229</v>
      </c>
      <c r="D7" s="11"/>
      <c r="G7" s="6" t="s">
        <v>231</v>
      </c>
      <c r="I7" s="11"/>
    </row>
    <row r="8" spans="1:10" x14ac:dyDescent="0.2">
      <c r="B8" s="6" t="s">
        <v>4</v>
      </c>
      <c r="D8" s="11"/>
      <c r="G8" s="6" t="s">
        <v>4</v>
      </c>
      <c r="I8" s="11"/>
    </row>
    <row r="9" spans="1:10" x14ac:dyDescent="0.2">
      <c r="B9" s="6" t="s">
        <v>7</v>
      </c>
      <c r="D9" s="11"/>
      <c r="I9" s="11"/>
    </row>
    <row r="10" spans="1:10" x14ac:dyDescent="0.2">
      <c r="B10" s="6" t="s">
        <v>8</v>
      </c>
      <c r="D10" s="11"/>
      <c r="G10" s="6" t="s">
        <v>8</v>
      </c>
      <c r="I10" s="11"/>
    </row>
    <row r="11" spans="1:10" x14ac:dyDescent="0.2">
      <c r="B11" s="6" t="s">
        <v>9</v>
      </c>
      <c r="D11" s="11"/>
      <c r="G11" s="6" t="s">
        <v>9</v>
      </c>
      <c r="I11" s="11"/>
    </row>
    <row r="12" spans="1:10" x14ac:dyDescent="0.2">
      <c r="B12" s="6" t="s">
        <v>10</v>
      </c>
      <c r="D12" s="11"/>
      <c r="G12" s="6" t="s">
        <v>10</v>
      </c>
      <c r="I12" s="11"/>
    </row>
    <row r="13" spans="1:10" x14ac:dyDescent="0.2">
      <c r="B13" s="6" t="s">
        <v>18</v>
      </c>
      <c r="D13" s="11"/>
      <c r="G13" s="6" t="s">
        <v>18</v>
      </c>
      <c r="I13" s="11"/>
    </row>
    <row r="14" spans="1:10" ht="15.75" thickBot="1" x14ac:dyDescent="0.3">
      <c r="B14" s="12" t="s">
        <v>19</v>
      </c>
      <c r="D14" s="13">
        <f>SUM(D6:D13)</f>
        <v>0</v>
      </c>
      <c r="E14" s="6" t="s">
        <v>215</v>
      </c>
      <c r="F14" s="14" t="str">
        <f>IF(AND(D14&gt;0,(I14&gt;0)),D39,D38)</f>
        <v>OK</v>
      </c>
      <c r="G14" s="12" t="s">
        <v>19</v>
      </c>
      <c r="I14" s="13">
        <f>SUM(I6:I13)</f>
        <v>0</v>
      </c>
      <c r="J14" s="6" t="s">
        <v>215</v>
      </c>
    </row>
    <row r="15" spans="1:10" ht="15" thickTop="1" x14ac:dyDescent="0.2">
      <c r="G15" s="6" t="s">
        <v>22</v>
      </c>
      <c r="I15" s="11"/>
      <c r="J15" s="6" t="s">
        <v>364</v>
      </c>
    </row>
    <row r="16" spans="1:10" x14ac:dyDescent="0.2">
      <c r="G16" s="6" t="s">
        <v>314</v>
      </c>
      <c r="I16" s="11"/>
    </row>
    <row r="17" spans="2:11" ht="15" thickBot="1" x14ac:dyDescent="0.25">
      <c r="G17" s="6" t="s">
        <v>315</v>
      </c>
      <c r="I17" s="13">
        <f>SUM(I15:I16)</f>
        <v>0</v>
      </c>
    </row>
    <row r="18" spans="2:11" ht="15" thickTop="1" x14ac:dyDescent="0.2">
      <c r="B18" s="10" t="s">
        <v>11</v>
      </c>
      <c r="G18" s="10" t="s">
        <v>11</v>
      </c>
      <c r="I18" s="7"/>
    </row>
    <row r="19" spans="2:11" x14ac:dyDescent="0.2">
      <c r="B19" s="6" t="s">
        <v>20</v>
      </c>
      <c r="D19" s="11"/>
      <c r="E19" s="6" t="s">
        <v>215</v>
      </c>
      <c r="G19" s="6" t="s">
        <v>20</v>
      </c>
      <c r="I19" s="11"/>
      <c r="J19" s="6" t="s">
        <v>215</v>
      </c>
    </row>
    <row r="20" spans="2:11" x14ac:dyDescent="0.2">
      <c r="B20" s="6" t="s">
        <v>12</v>
      </c>
      <c r="D20" s="11"/>
      <c r="E20" s="6" t="s">
        <v>215</v>
      </c>
      <c r="G20" s="6" t="s">
        <v>12</v>
      </c>
      <c r="I20" s="11"/>
      <c r="J20" s="6" t="s">
        <v>215</v>
      </c>
    </row>
    <row r="21" spans="2:11" ht="15.75" thickBot="1" x14ac:dyDescent="0.3">
      <c r="B21" s="12" t="s">
        <v>13</v>
      </c>
      <c r="D21" s="13">
        <f>SUM(D19:D20)</f>
        <v>0</v>
      </c>
      <c r="F21" s="14" t="str">
        <f>IF(AND(D21&gt;0,(I21&gt;0)),D39,D38)</f>
        <v>OK</v>
      </c>
      <c r="G21" s="12" t="s">
        <v>13</v>
      </c>
      <c r="I21" s="13">
        <f>SUM(I19:I20)</f>
        <v>0</v>
      </c>
    </row>
    <row r="22" spans="2:11" ht="15" thickTop="1" x14ac:dyDescent="0.2">
      <c r="B22" s="15" t="s">
        <v>238</v>
      </c>
      <c r="D22" s="7">
        <f>+D14-D21</f>
        <v>0</v>
      </c>
      <c r="E22" s="16"/>
      <c r="F22" s="14"/>
      <c r="G22" s="15" t="s">
        <v>238</v>
      </c>
      <c r="I22" s="7">
        <f>+I14+I17-I21</f>
        <v>0</v>
      </c>
      <c r="J22" s="15" t="s">
        <v>253</v>
      </c>
    </row>
    <row r="23" spans="2:11" x14ac:dyDescent="0.2">
      <c r="B23" s="15"/>
      <c r="E23" s="16"/>
      <c r="F23" s="14"/>
      <c r="G23" s="15"/>
      <c r="I23" s="7"/>
      <c r="J23" s="15"/>
    </row>
    <row r="24" spans="2:11" ht="15" thickBot="1" x14ac:dyDescent="0.25">
      <c r="B24" s="15"/>
      <c r="E24" s="16"/>
      <c r="F24" s="14"/>
      <c r="G24" s="15"/>
      <c r="I24" s="7"/>
      <c r="J24" s="15"/>
    </row>
    <row r="25" spans="2:11" ht="15.75" thickBot="1" x14ac:dyDescent="0.3">
      <c r="C25" s="126" t="s">
        <v>14</v>
      </c>
      <c r="D25" s="127"/>
      <c r="E25" s="127"/>
      <c r="F25" s="127"/>
      <c r="G25" s="128"/>
      <c r="H25" s="8"/>
      <c r="I25" s="7"/>
    </row>
    <row r="26" spans="2:11" x14ac:dyDescent="0.2">
      <c r="C26" s="10" t="s">
        <v>14</v>
      </c>
      <c r="E26" s="17" t="s">
        <v>248</v>
      </c>
      <c r="F26" s="18" t="s">
        <v>249</v>
      </c>
      <c r="G26" s="19" t="s">
        <v>250</v>
      </c>
      <c r="I26" s="7"/>
      <c r="K26" s="8"/>
    </row>
    <row r="27" spans="2:11" x14ac:dyDescent="0.2">
      <c r="C27" s="6" t="s">
        <v>15</v>
      </c>
      <c r="E27" s="11"/>
      <c r="F27" s="20"/>
      <c r="G27" s="21">
        <f>+E27+F27</f>
        <v>0</v>
      </c>
      <c r="I27" s="7"/>
      <c r="K27" s="21"/>
    </row>
    <row r="28" spans="2:11" x14ac:dyDescent="0.2">
      <c r="C28" s="6" t="s">
        <v>16</v>
      </c>
      <c r="E28" s="11"/>
      <c r="F28" s="20"/>
      <c r="G28" s="21">
        <f>+E28+F28</f>
        <v>0</v>
      </c>
      <c r="I28" s="7"/>
      <c r="K28" s="21"/>
    </row>
    <row r="29" spans="2:11" x14ac:dyDescent="0.2">
      <c r="C29" s="6" t="s">
        <v>17</v>
      </c>
      <c r="E29" s="7"/>
      <c r="F29" s="20"/>
      <c r="G29" s="21">
        <f>+E29+F29</f>
        <v>0</v>
      </c>
      <c r="I29" s="7"/>
      <c r="K29" s="21"/>
    </row>
    <row r="30" spans="2:11" ht="30" thickBot="1" x14ac:dyDescent="0.3">
      <c r="C30" s="12" t="s">
        <v>33</v>
      </c>
      <c r="E30" s="13">
        <f>SUM(E27:E29)</f>
        <v>0</v>
      </c>
      <c r="F30" s="13">
        <f t="shared" ref="F30:G30" si="0">SUM(F27:F29)</f>
        <v>0</v>
      </c>
      <c r="G30" s="13">
        <f t="shared" si="0"/>
        <v>0</v>
      </c>
      <c r="H30" s="14" t="str">
        <f>IF(AND(F30&gt;0,(I30&gt;0)),D39,D38)</f>
        <v>OK</v>
      </c>
      <c r="I30" s="7"/>
    </row>
    <row r="31" spans="2:11" ht="15.75" thickTop="1" thickBot="1" x14ac:dyDescent="0.25">
      <c r="I31" s="7"/>
    </row>
    <row r="32" spans="2:11" ht="15.75" thickBot="1" x14ac:dyDescent="0.3">
      <c r="C32" s="123" t="s">
        <v>252</v>
      </c>
      <c r="D32" s="124"/>
      <c r="E32" s="124"/>
      <c r="F32" s="124"/>
      <c r="G32" s="125"/>
      <c r="I32" s="7"/>
    </row>
    <row r="33" spans="4:9" x14ac:dyDescent="0.2">
      <c r="D33" s="6" t="s">
        <v>200</v>
      </c>
      <c r="E33" s="11"/>
      <c r="F33" s="15" t="s">
        <v>299</v>
      </c>
      <c r="I33" s="7"/>
    </row>
    <row r="34" spans="4:9" x14ac:dyDescent="0.2">
      <c r="D34" s="6" t="s">
        <v>251</v>
      </c>
      <c r="E34" s="11"/>
      <c r="F34" s="6"/>
      <c r="I34" s="7"/>
    </row>
    <row r="35" spans="4:9" hidden="1" x14ac:dyDescent="0.2">
      <c r="E35" s="22">
        <f>SUM(E33:E34)</f>
        <v>0</v>
      </c>
      <c r="I35" s="7"/>
    </row>
    <row r="36" spans="4:9" x14ac:dyDescent="0.2">
      <c r="D36" s="121">
        <f>IF(E35&gt;1,D40,0)</f>
        <v>0</v>
      </c>
      <c r="E36" s="121"/>
      <c r="F36" s="121"/>
      <c r="I36" s="7"/>
    </row>
    <row r="37" spans="4:9" x14ac:dyDescent="0.2">
      <c r="D37" s="122" t="str">
        <f>IF(E35=0,D41,0)</f>
        <v>REGELVERK MÅSTE VÄLJAS, SÄTT 1 I KOLUMNEN FÖR VALT REGELVERK</v>
      </c>
      <c r="E37" s="122"/>
      <c r="F37" s="122"/>
      <c r="G37" s="122"/>
      <c r="I37" s="7"/>
    </row>
    <row r="38" spans="4:9" ht="15" hidden="1" outlineLevel="1" x14ac:dyDescent="0.25">
      <c r="D38" s="23" t="s">
        <v>106</v>
      </c>
      <c r="I38" s="7"/>
    </row>
    <row r="39" spans="4:9" ht="15" hidden="1" outlineLevel="1" x14ac:dyDescent="0.25">
      <c r="D39" s="24" t="s">
        <v>124</v>
      </c>
    </row>
    <row r="40" spans="4:9" hidden="1" outlineLevel="1" x14ac:dyDescent="0.2">
      <c r="D40" s="7" t="s">
        <v>294</v>
      </c>
    </row>
    <row r="41" spans="4:9" hidden="1" outlineLevel="1" x14ac:dyDescent="0.2">
      <c r="D41" s="7" t="s">
        <v>298</v>
      </c>
    </row>
    <row r="42" spans="4:9" collapsed="1" x14ac:dyDescent="0.2"/>
    <row r="43" spans="4:9" x14ac:dyDescent="0.2">
      <c r="D43" s="111" t="s">
        <v>355</v>
      </c>
    </row>
    <row r="45" spans="4:9" x14ac:dyDescent="0.2">
      <c r="D45" s="15" t="s">
        <v>365</v>
      </c>
    </row>
    <row r="46" spans="4:9" x14ac:dyDescent="0.2">
      <c r="D46" s="6" t="s">
        <v>358</v>
      </c>
    </row>
    <row r="47" spans="4:9" x14ac:dyDescent="0.2">
      <c r="D47" s="6" t="s">
        <v>359</v>
      </c>
    </row>
  </sheetData>
  <sheetProtection algorithmName="SHA-512" hashValue="ndnEY1jziiStEEXsZm6JZDNCjehuPMppE3+/769gon6szmBLNtjojs0luN3vQCb+38iKL6eEdzDDfXok6oyo9w==" saltValue="IndhRXo2iPSkzYUsMSzmaw==" spinCount="100000" sheet="1" objects="1" scenarios="1"/>
  <mergeCells count="6">
    <mergeCell ref="D36:F36"/>
    <mergeCell ref="D37:G37"/>
    <mergeCell ref="B2:E2"/>
    <mergeCell ref="G2:J2"/>
    <mergeCell ref="C32:G32"/>
    <mergeCell ref="C25:G25"/>
  </mergeCells>
  <conditionalFormatting sqref="F1:F24 F31 H25 H30 G26:G29 F33:F35 F38:F1048576">
    <cfRule type="cellIs" dxfId="22" priority="15" operator="equal">
      <formula>"VÄRDEN I 2 KOLUMNER - TÖM ENA KOLUMNEN"</formula>
    </cfRule>
    <cfRule type="cellIs" dxfId="21" priority="16" operator="equal">
      <formula>"OK"</formula>
    </cfRule>
  </conditionalFormatting>
  <conditionalFormatting sqref="D22:D24 I22:I24">
    <cfRule type="cellIs" dxfId="20" priority="14" operator="notEqual">
      <formula>0</formula>
    </cfRule>
  </conditionalFormatting>
  <conditionalFormatting sqref="K26:K29">
    <cfRule type="cellIs" dxfId="19" priority="12" operator="equal">
      <formula>"VÄRDEN I 2 KOLUMNER - TÖM ENA KOLUMNEN"</formula>
    </cfRule>
    <cfRule type="cellIs" dxfId="18" priority="13" operator="equal">
      <formula>"OK"</formula>
    </cfRule>
  </conditionalFormatting>
  <conditionalFormatting sqref="D36">
    <cfRule type="cellIs" dxfId="17" priority="7" operator="equal">
      <formula>"BÅDA REGELVERKEN ÄR VALDA, ENDAST 1 VAL KAN GÖRAS"</formula>
    </cfRule>
  </conditionalFormatting>
  <conditionalFormatting sqref="D41">
    <cfRule type="cellIs" dxfId="16" priority="5" operator="equal">
      <formula>0</formula>
    </cfRule>
    <cfRule type="cellIs" dxfId="15" priority="6" operator="lessThan">
      <formula>1</formula>
    </cfRule>
  </conditionalFormatting>
  <conditionalFormatting sqref="D37">
    <cfRule type="cellIs" dxfId="14" priority="2" operator="equal">
      <formula>"REGELVERK MÅSTE VÄLJAS, SÄTT 1 I KOLUMNEN FÖR VALT REGELVERK"</formula>
    </cfRule>
    <cfRule type="cellIs" dxfId="13" priority="3" operator="equal">
      <formula>0</formula>
    </cfRule>
  </conditionalFormatting>
  <conditionalFormatting sqref="D36:F36 D37">
    <cfRule type="cellIs" dxfId="12" priority="1" operator="equal">
      <formula>0</formula>
    </cfRule>
  </conditionalFormatting>
  <pageMargins left="0.7" right="0.7" top="0.75" bottom="0.75" header="0.3" footer="0.3"/>
  <pageSetup paperSize="9" orientation="portrait" r:id="rId1"/>
  <ignoredErrors>
    <ignoredError sqref="D36:F36 D37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576C7-6A1C-42AF-85AF-3637B64A0884}">
  <sheetPr codeName="Blad4">
    <tabColor rgb="FFFFFF00"/>
  </sheetPr>
  <dimension ref="A3:AP482"/>
  <sheetViews>
    <sheetView workbookViewId="0"/>
  </sheetViews>
  <sheetFormatPr defaultColWidth="9.140625" defaultRowHeight="14.25" outlineLevelRow="1" x14ac:dyDescent="0.2"/>
  <cols>
    <col min="1" max="1" width="8.7109375" style="6" customWidth="1"/>
    <col min="2" max="2" width="13.7109375" style="6" bestFit="1" customWidth="1"/>
    <col min="3" max="3" width="14.7109375" style="6" customWidth="1"/>
    <col min="4" max="4" width="21.28515625" style="6" customWidth="1"/>
    <col min="5" max="5" width="12.85546875" style="6" customWidth="1"/>
    <col min="6" max="6" width="10.85546875" style="6" customWidth="1"/>
    <col min="7" max="7" width="13" style="6" bestFit="1" customWidth="1"/>
    <col min="8" max="8" width="11.28515625" style="6" customWidth="1"/>
    <col min="9" max="9" width="11.85546875" style="6" bestFit="1" customWidth="1"/>
    <col min="10" max="10" width="17" style="6" customWidth="1"/>
    <col min="11" max="16" width="9.28515625" style="6" customWidth="1"/>
    <col min="17" max="17" width="12.7109375" style="6" bestFit="1" customWidth="1"/>
    <col min="18" max="18" width="10.28515625" style="6" customWidth="1"/>
    <col min="19" max="19" width="5.5703125" style="6" bestFit="1" customWidth="1"/>
    <col min="20" max="20" width="16.140625" style="6" customWidth="1"/>
    <col min="21" max="22" width="11.7109375" style="6" customWidth="1"/>
    <col min="23" max="38" width="9.28515625" style="6" bestFit="1" customWidth="1"/>
    <col min="39" max="16384" width="9.140625" style="6"/>
  </cols>
  <sheetData>
    <row r="3" spans="1:23" x14ac:dyDescent="0.2">
      <c r="A3" s="16" t="s">
        <v>283</v>
      </c>
      <c r="C3" s="25" t="str">
        <f>IF('Anskaffning Inmatning'!E34=1,'Anskaffning Inmatning'!D34,'Anskaffning Inmatning'!D33)</f>
        <v>K2</v>
      </c>
      <c r="D3" s="109" t="str">
        <f>IF(('Anskaffning Inmatning'!E34)&gt;=1,'Avskrivningar Inmatning'!B479,'Avskrivningar Inmatning'!B480)</f>
        <v xml:space="preserve">NEDANSTÅENDE SKALL EJ FYLLAS I </v>
      </c>
    </row>
    <row r="5" spans="1:23" x14ac:dyDescent="0.2">
      <c r="E5" s="10" t="s">
        <v>285</v>
      </c>
    </row>
    <row r="6" spans="1:23" x14ac:dyDescent="0.2">
      <c r="A6" s="45" t="s">
        <v>260</v>
      </c>
      <c r="B6" s="45"/>
      <c r="C6" s="45"/>
      <c r="D6" s="46">
        <f>IF('Anskaffning Inmatning'!E34&gt;=1,('Anskaffning Inmatning'!D14-'Anskaffning Inmatning'!D6+'Anskaffning Inmatning'!I14-'Anskaffning Inmatning'!I6),0)</f>
        <v>0</v>
      </c>
      <c r="E6" s="6" t="s">
        <v>265</v>
      </c>
    </row>
    <row r="7" spans="1:23" x14ac:dyDescent="0.2">
      <c r="A7" s="45" t="s">
        <v>300</v>
      </c>
      <c r="B7" s="45"/>
      <c r="C7" s="45"/>
      <c r="D7" s="47"/>
      <c r="E7" s="15" t="s">
        <v>301</v>
      </c>
    </row>
    <row r="8" spans="1:23" x14ac:dyDescent="0.2">
      <c r="A8" s="45" t="s">
        <v>255</v>
      </c>
      <c r="B8" s="45"/>
      <c r="C8" s="45"/>
      <c r="D8" s="47"/>
      <c r="E8" s="6" t="s">
        <v>266</v>
      </c>
    </row>
    <row r="9" spans="1:23" ht="12.75" customHeight="1" x14ac:dyDescent="0.2">
      <c r="A9" s="45" t="s">
        <v>264</v>
      </c>
      <c r="B9" s="45"/>
      <c r="C9" s="45"/>
      <c r="D9" s="48"/>
      <c r="E9" s="6" t="s">
        <v>286</v>
      </c>
    </row>
    <row r="10" spans="1:23" ht="12.75" customHeight="1" x14ac:dyDescent="0.2">
      <c r="W10" s="26"/>
    </row>
    <row r="11" spans="1:23" ht="12.75" customHeight="1" thickBot="1" x14ac:dyDescent="0.25">
      <c r="W11" s="26"/>
    </row>
    <row r="12" spans="1:23" ht="12.75" customHeight="1" thickBot="1" x14ac:dyDescent="0.25">
      <c r="A12" s="27" t="s">
        <v>366</v>
      </c>
      <c r="B12" s="28"/>
      <c r="W12" s="26"/>
    </row>
    <row r="13" spans="1:23" ht="12.75" customHeight="1" x14ac:dyDescent="0.2">
      <c r="W13" s="26"/>
    </row>
    <row r="14" spans="1:23" s="8" customFormat="1" ht="71.25" x14ac:dyDescent="0.2">
      <c r="B14" s="29" t="s">
        <v>254</v>
      </c>
      <c r="C14" s="29" t="s">
        <v>333</v>
      </c>
      <c r="D14" s="29" t="s">
        <v>334</v>
      </c>
      <c r="E14" s="29" t="s">
        <v>331</v>
      </c>
      <c r="F14" s="29" t="s">
        <v>262</v>
      </c>
      <c r="G14" s="29" t="s">
        <v>330</v>
      </c>
      <c r="H14" s="29" t="s">
        <v>332</v>
      </c>
      <c r="I14" s="8" t="s">
        <v>329</v>
      </c>
      <c r="V14" s="6"/>
    </row>
    <row r="15" spans="1:23" x14ac:dyDescent="0.2">
      <c r="A15" s="6">
        <v>1</v>
      </c>
      <c r="B15" s="49" t="s">
        <v>350</v>
      </c>
      <c r="C15" s="50">
        <v>0</v>
      </c>
      <c r="D15" s="50">
        <f>IF(C3='Anskaffning Inmatning'!D34,'Avskrivningar Inmatning'!D6-SUM('Avskrivningar Inmatning'!D16:D30),0)</f>
        <v>0</v>
      </c>
      <c r="E15" s="51">
        <f t="shared" ref="E15:E29" si="0">IFERROR(+C15/C$31,0)</f>
        <v>0</v>
      </c>
      <c r="F15" s="49">
        <f>+D9</f>
        <v>0</v>
      </c>
      <c r="G15" s="52">
        <f>(IFERROR(+D15/F15,0))</f>
        <v>0</v>
      </c>
      <c r="H15" s="30">
        <f t="shared" ref="H15:H29" si="1">D$8+F15</f>
        <v>0</v>
      </c>
      <c r="I15" s="132">
        <f>IF(D15&lt;0,B481,0)</f>
        <v>0</v>
      </c>
      <c r="J15" s="133"/>
      <c r="K15" s="133"/>
      <c r="L15" s="133"/>
      <c r="M15" s="133"/>
      <c r="N15" s="133"/>
      <c r="O15" s="133"/>
      <c r="P15" s="133"/>
      <c r="Q15" s="133"/>
      <c r="R15" s="133"/>
    </row>
    <row r="16" spans="1:23" ht="12.75" customHeight="1" x14ac:dyDescent="0.2">
      <c r="A16" s="6">
        <v>2</v>
      </c>
      <c r="B16" s="53" t="s">
        <v>317</v>
      </c>
      <c r="C16" s="54"/>
      <c r="D16" s="52">
        <f>IF(C$3='Anskaffning Inmatning'!D$34,'Avskrivningar Inmatning'!C16,0)</f>
        <v>0</v>
      </c>
      <c r="E16" s="55">
        <f t="shared" si="0"/>
        <v>0</v>
      </c>
      <c r="F16" s="54"/>
      <c r="G16" s="52">
        <f t="shared" ref="G16:G29" si="2">(IFERROR(+D16/F16,0))</f>
        <v>0</v>
      </c>
      <c r="H16" s="30">
        <f t="shared" si="1"/>
        <v>0</v>
      </c>
    </row>
    <row r="17" spans="1:22" ht="12.75" customHeight="1" x14ac:dyDescent="0.2">
      <c r="A17" s="6">
        <v>3</v>
      </c>
      <c r="B17" s="53" t="s">
        <v>256</v>
      </c>
      <c r="C17" s="54"/>
      <c r="D17" s="52">
        <f>IF(C$3='Anskaffning Inmatning'!D$34,'Avskrivningar Inmatning'!C17,0)</f>
        <v>0</v>
      </c>
      <c r="E17" s="55">
        <f t="shared" si="0"/>
        <v>0</v>
      </c>
      <c r="F17" s="54"/>
      <c r="G17" s="52">
        <f t="shared" si="2"/>
        <v>0</v>
      </c>
      <c r="H17" s="30">
        <f t="shared" si="1"/>
        <v>0</v>
      </c>
    </row>
    <row r="18" spans="1:22" ht="12.75" customHeight="1" x14ac:dyDescent="0.2">
      <c r="A18" s="6">
        <v>4</v>
      </c>
      <c r="B18" s="53" t="s">
        <v>257</v>
      </c>
      <c r="C18" s="54"/>
      <c r="D18" s="52">
        <f>IF(C$3='Anskaffning Inmatning'!D$34,'Avskrivningar Inmatning'!C18,0)</f>
        <v>0</v>
      </c>
      <c r="E18" s="55">
        <f t="shared" si="0"/>
        <v>0</v>
      </c>
      <c r="F18" s="56"/>
      <c r="G18" s="52">
        <f t="shared" si="2"/>
        <v>0</v>
      </c>
      <c r="H18" s="30">
        <f t="shared" si="1"/>
        <v>0</v>
      </c>
      <c r="I18" s="31"/>
    </row>
    <row r="19" spans="1:22" ht="12.75" customHeight="1" x14ac:dyDescent="0.2">
      <c r="A19" s="6">
        <v>5</v>
      </c>
      <c r="B19" s="53" t="s">
        <v>318</v>
      </c>
      <c r="C19" s="54"/>
      <c r="D19" s="52">
        <f>IF(C$3='Anskaffning Inmatning'!D$34,'Avskrivningar Inmatning'!C19,0)</f>
        <v>0</v>
      </c>
      <c r="E19" s="55">
        <f t="shared" si="0"/>
        <v>0</v>
      </c>
      <c r="F19" s="54"/>
      <c r="G19" s="52">
        <f t="shared" si="2"/>
        <v>0</v>
      </c>
      <c r="H19" s="30">
        <f t="shared" si="1"/>
        <v>0</v>
      </c>
      <c r="I19" s="31"/>
    </row>
    <row r="20" spans="1:22" ht="12.75" customHeight="1" x14ac:dyDescent="0.2">
      <c r="A20" s="6">
        <v>6</v>
      </c>
      <c r="B20" s="56" t="s">
        <v>319</v>
      </c>
      <c r="C20" s="54"/>
      <c r="D20" s="52">
        <f>IF(C$3='Anskaffning Inmatning'!D$34,'Avskrivningar Inmatning'!C20,0)</f>
        <v>0</v>
      </c>
      <c r="E20" s="55">
        <f t="shared" si="0"/>
        <v>0</v>
      </c>
      <c r="F20" s="54"/>
      <c r="G20" s="52">
        <f t="shared" si="2"/>
        <v>0</v>
      </c>
      <c r="H20" s="30">
        <f t="shared" si="1"/>
        <v>0</v>
      </c>
      <c r="I20" s="31"/>
    </row>
    <row r="21" spans="1:22" ht="12.75" customHeight="1" x14ac:dyDescent="0.2">
      <c r="A21" s="6">
        <v>7</v>
      </c>
      <c r="B21" s="56" t="s">
        <v>320</v>
      </c>
      <c r="C21" s="54"/>
      <c r="D21" s="52">
        <f>IF(C$3='Anskaffning Inmatning'!D$34,'Avskrivningar Inmatning'!C21,0)</f>
        <v>0</v>
      </c>
      <c r="E21" s="55">
        <f t="shared" si="0"/>
        <v>0</v>
      </c>
      <c r="F21" s="54"/>
      <c r="G21" s="52">
        <f t="shared" si="2"/>
        <v>0</v>
      </c>
      <c r="H21" s="30">
        <f t="shared" si="1"/>
        <v>0</v>
      </c>
      <c r="I21" s="31"/>
    </row>
    <row r="22" spans="1:22" ht="12.75" customHeight="1" x14ac:dyDescent="0.2">
      <c r="A22" s="6">
        <v>8</v>
      </c>
      <c r="B22" s="56" t="s">
        <v>321</v>
      </c>
      <c r="C22" s="54"/>
      <c r="D22" s="52">
        <f>IF(C$3='Anskaffning Inmatning'!D$34,'Avskrivningar Inmatning'!C22,0)</f>
        <v>0</v>
      </c>
      <c r="E22" s="55">
        <f t="shared" si="0"/>
        <v>0</v>
      </c>
      <c r="F22" s="54"/>
      <c r="G22" s="52">
        <f t="shared" si="2"/>
        <v>0</v>
      </c>
      <c r="H22" s="30">
        <f t="shared" si="1"/>
        <v>0</v>
      </c>
      <c r="I22" s="31"/>
      <c r="K22" s="57"/>
    </row>
    <row r="23" spans="1:22" ht="12.75" customHeight="1" x14ac:dyDescent="0.2">
      <c r="A23" s="6">
        <v>9</v>
      </c>
      <c r="B23" s="56" t="s">
        <v>322</v>
      </c>
      <c r="C23" s="54"/>
      <c r="D23" s="52">
        <f>IF(C$3='Anskaffning Inmatning'!D$34,'Avskrivningar Inmatning'!C23,0)</f>
        <v>0</v>
      </c>
      <c r="E23" s="55">
        <f t="shared" si="0"/>
        <v>0</v>
      </c>
      <c r="F23" s="54"/>
      <c r="G23" s="52">
        <f t="shared" si="2"/>
        <v>0</v>
      </c>
      <c r="H23" s="30">
        <f t="shared" si="1"/>
        <v>0</v>
      </c>
      <c r="I23" s="31"/>
      <c r="K23" s="57"/>
    </row>
    <row r="24" spans="1:22" ht="12.75" customHeight="1" x14ac:dyDescent="0.2">
      <c r="A24" s="6">
        <v>10</v>
      </c>
      <c r="B24" s="56" t="s">
        <v>323</v>
      </c>
      <c r="C24" s="54"/>
      <c r="D24" s="52">
        <f>IF(C$3='Anskaffning Inmatning'!D$34,'Avskrivningar Inmatning'!C24,0)</f>
        <v>0</v>
      </c>
      <c r="E24" s="55">
        <f t="shared" si="0"/>
        <v>0</v>
      </c>
      <c r="F24" s="54"/>
      <c r="G24" s="52">
        <f t="shared" si="2"/>
        <v>0</v>
      </c>
      <c r="H24" s="30">
        <f t="shared" si="1"/>
        <v>0</v>
      </c>
      <c r="I24" s="31"/>
      <c r="K24" s="57"/>
    </row>
    <row r="25" spans="1:22" ht="12.75" customHeight="1" x14ac:dyDescent="0.2">
      <c r="A25" s="6">
        <v>11</v>
      </c>
      <c r="B25" s="56" t="s">
        <v>324</v>
      </c>
      <c r="C25" s="54"/>
      <c r="D25" s="52">
        <f>IF(C$3='Anskaffning Inmatning'!D$34,'Avskrivningar Inmatning'!C25,0)</f>
        <v>0</v>
      </c>
      <c r="E25" s="55">
        <f t="shared" si="0"/>
        <v>0</v>
      </c>
      <c r="F25" s="54"/>
      <c r="G25" s="52">
        <f t="shared" si="2"/>
        <v>0</v>
      </c>
      <c r="H25" s="30">
        <f t="shared" si="1"/>
        <v>0</v>
      </c>
      <c r="I25" s="31"/>
      <c r="K25" s="57"/>
    </row>
    <row r="26" spans="1:22" ht="12.75" customHeight="1" x14ac:dyDescent="0.2">
      <c r="A26" s="6">
        <v>12</v>
      </c>
      <c r="B26" s="56" t="s">
        <v>325</v>
      </c>
      <c r="C26" s="54"/>
      <c r="D26" s="52">
        <f>IF(C$3='Anskaffning Inmatning'!D$34,'Avskrivningar Inmatning'!C26,0)</f>
        <v>0</v>
      </c>
      <c r="E26" s="55">
        <f t="shared" si="0"/>
        <v>0</v>
      </c>
      <c r="F26" s="54"/>
      <c r="G26" s="52">
        <f t="shared" si="2"/>
        <v>0</v>
      </c>
      <c r="H26" s="30">
        <f t="shared" si="1"/>
        <v>0</v>
      </c>
      <c r="I26" s="31"/>
      <c r="K26" s="57"/>
    </row>
    <row r="27" spans="1:22" ht="12.75" customHeight="1" x14ac:dyDescent="0.2">
      <c r="A27" s="6">
        <v>13</v>
      </c>
      <c r="B27" s="56" t="s">
        <v>326</v>
      </c>
      <c r="C27" s="54"/>
      <c r="D27" s="52">
        <f>IF(C$3='Anskaffning Inmatning'!D$34,'Avskrivningar Inmatning'!C27,0)</f>
        <v>0</v>
      </c>
      <c r="E27" s="55">
        <f t="shared" si="0"/>
        <v>0</v>
      </c>
      <c r="F27" s="54"/>
      <c r="G27" s="52">
        <f t="shared" si="2"/>
        <v>0</v>
      </c>
      <c r="H27" s="30">
        <f t="shared" si="1"/>
        <v>0</v>
      </c>
      <c r="I27" s="31"/>
      <c r="K27" s="57"/>
      <c r="V27" s="32"/>
    </row>
    <row r="28" spans="1:22" ht="12.75" customHeight="1" x14ac:dyDescent="0.2">
      <c r="A28" s="6">
        <v>14</v>
      </c>
      <c r="B28" s="56" t="s">
        <v>327</v>
      </c>
      <c r="C28" s="54"/>
      <c r="D28" s="52">
        <f>IF(C$3='Anskaffning Inmatning'!D$34,'Avskrivningar Inmatning'!C28,0)</f>
        <v>0</v>
      </c>
      <c r="E28" s="55">
        <f t="shared" si="0"/>
        <v>0</v>
      </c>
      <c r="F28" s="54"/>
      <c r="G28" s="52">
        <f t="shared" si="2"/>
        <v>0</v>
      </c>
      <c r="H28" s="30">
        <f t="shared" si="1"/>
        <v>0</v>
      </c>
      <c r="I28" s="31"/>
      <c r="K28" s="57"/>
    </row>
    <row r="29" spans="1:22" ht="12.75" customHeight="1" x14ac:dyDescent="0.2">
      <c r="A29" s="6">
        <v>15</v>
      </c>
      <c r="B29" s="56" t="s">
        <v>328</v>
      </c>
      <c r="C29" s="54"/>
      <c r="D29" s="52">
        <f>IF(C$3='Anskaffning Inmatning'!D$34,'Avskrivningar Inmatning'!C29,0)</f>
        <v>0</v>
      </c>
      <c r="E29" s="55">
        <f t="shared" si="0"/>
        <v>0</v>
      </c>
      <c r="F29" s="54"/>
      <c r="G29" s="52">
        <f t="shared" si="2"/>
        <v>0</v>
      </c>
      <c r="H29" s="30">
        <f t="shared" si="1"/>
        <v>0</v>
      </c>
      <c r="I29" s="31"/>
      <c r="K29" s="57"/>
    </row>
    <row r="30" spans="1:22" ht="12.75" customHeight="1" x14ac:dyDescent="0.2">
      <c r="B30" s="45"/>
      <c r="C30" s="46"/>
      <c r="D30" s="46"/>
      <c r="E30" s="46"/>
      <c r="F30" s="58"/>
      <c r="G30" s="46"/>
      <c r="H30" s="46"/>
      <c r="I30" s="46"/>
      <c r="J30" s="46"/>
      <c r="K30" s="57"/>
    </row>
    <row r="31" spans="1:22" ht="12.75" customHeight="1" thickBot="1" x14ac:dyDescent="0.25">
      <c r="B31" s="6" t="s">
        <v>338</v>
      </c>
      <c r="C31" s="13">
        <f>SUM(C15:C30)</f>
        <v>0</v>
      </c>
      <c r="D31" s="13">
        <f>SUM(D15:D30)</f>
        <v>0</v>
      </c>
      <c r="E31" s="33">
        <f>SUM(E15:E29)</f>
        <v>0</v>
      </c>
      <c r="F31" s="33">
        <f>SUM(F30:F30)</f>
        <v>0</v>
      </c>
      <c r="G31" s="13">
        <f>SUM(G15:G29)</f>
        <v>0</v>
      </c>
    </row>
    <row r="32" spans="1:22" ht="12.75" customHeight="1" thickTop="1" x14ac:dyDescent="0.2">
      <c r="B32" s="6" t="s">
        <v>339</v>
      </c>
      <c r="C32" s="7">
        <f>+D6-C31</f>
        <v>0</v>
      </c>
      <c r="D32" s="15" t="s">
        <v>340</v>
      </c>
      <c r="U32" s="32"/>
    </row>
    <row r="33" spans="1:42" ht="12.75" customHeight="1" x14ac:dyDescent="0.2">
      <c r="B33" s="110" t="s">
        <v>351</v>
      </c>
      <c r="C33" s="7"/>
      <c r="D33" s="15"/>
      <c r="U33" s="32"/>
    </row>
    <row r="34" spans="1:42" ht="12.75" customHeight="1" x14ac:dyDescent="0.2">
      <c r="C34" s="7"/>
      <c r="D34" s="15"/>
      <c r="U34" s="32"/>
    </row>
    <row r="35" spans="1:42" ht="15" thickBot="1" x14ac:dyDescent="0.25">
      <c r="T35" s="59"/>
    </row>
    <row r="36" spans="1:42" ht="15.75" thickBot="1" x14ac:dyDescent="0.3">
      <c r="A36" s="35" t="s">
        <v>346</v>
      </c>
      <c r="B36" s="36"/>
      <c r="C36" s="36"/>
      <c r="D36" s="37"/>
      <c r="G36" s="38">
        <f>IF('Avskrivningar Inmatning'!C3='Anskaffning Inmatning'!D34,'Anskaffning Inmatning'!I15,0)</f>
        <v>0</v>
      </c>
      <c r="H36" s="15" t="s">
        <v>280</v>
      </c>
    </row>
    <row r="37" spans="1:42" ht="15" thickBot="1" x14ac:dyDescent="0.25">
      <c r="A37" s="39" t="s">
        <v>347</v>
      </c>
      <c r="G37" s="7"/>
      <c r="H37" s="15" t="s">
        <v>349</v>
      </c>
    </row>
    <row r="38" spans="1:42" ht="15" thickBot="1" x14ac:dyDescent="0.25">
      <c r="D38" s="7"/>
      <c r="F38" s="129" t="s">
        <v>269</v>
      </c>
      <c r="G38" s="130"/>
      <c r="H38" s="131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</row>
    <row r="39" spans="1:42" x14ac:dyDescent="0.2">
      <c r="A39" s="6" t="s">
        <v>258</v>
      </c>
      <c r="B39" s="6" t="s">
        <v>282</v>
      </c>
      <c r="C39" s="6" t="s">
        <v>269</v>
      </c>
      <c r="D39" s="6" t="s">
        <v>270</v>
      </c>
      <c r="E39" s="6" t="s">
        <v>250</v>
      </c>
      <c r="F39" s="7" t="s">
        <v>268</v>
      </c>
      <c r="G39" s="7" t="s">
        <v>272</v>
      </c>
      <c r="H39" s="31" t="s">
        <v>263</v>
      </c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</row>
    <row r="40" spans="1:42" x14ac:dyDescent="0.2">
      <c r="A40" s="6">
        <v>1</v>
      </c>
      <c r="B40" s="31">
        <f>+D8</f>
        <v>0</v>
      </c>
      <c r="C40" s="60"/>
      <c r="D40" s="60"/>
      <c r="E40" s="59">
        <f>IF(AND('Anskaffning Inmatning'!E$34=1)*(G$36&gt;0),SUM(C40:D40),0)</f>
        <v>0</v>
      </c>
      <c r="F40" s="60"/>
      <c r="G40" s="59">
        <f>IFERROR(IF('Anskaffning Inmatning'!E$34=1,E40/F40,0),0)</f>
        <v>0</v>
      </c>
      <c r="H40" s="31">
        <f t="shared" ref="H40:H51" si="3">+B40+F40</f>
        <v>0</v>
      </c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</row>
    <row r="41" spans="1:42" x14ac:dyDescent="0.2">
      <c r="A41" s="6">
        <f>+A40+1</f>
        <v>2</v>
      </c>
      <c r="B41" s="31">
        <f>+B40+1</f>
        <v>1</v>
      </c>
      <c r="C41" s="60"/>
      <c r="D41" s="60"/>
      <c r="E41" s="59">
        <f>IF(AND('Anskaffning Inmatning'!E$34=1)*(G$36&gt;0),SUM(C41:D41),0)</f>
        <v>0</v>
      </c>
      <c r="F41" s="60"/>
      <c r="G41" s="59">
        <f>IFERROR(IF('Anskaffning Inmatning'!E$34=1,E41/F41,0),0)</f>
        <v>0</v>
      </c>
      <c r="H41" s="31">
        <f t="shared" si="3"/>
        <v>1</v>
      </c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</row>
    <row r="42" spans="1:42" x14ac:dyDescent="0.2">
      <c r="A42" s="6">
        <f t="shared" ref="A42:A55" si="4">+A41+1</f>
        <v>3</v>
      </c>
      <c r="B42" s="31">
        <f t="shared" ref="B42:B55" si="5">+B41+1</f>
        <v>2</v>
      </c>
      <c r="C42" s="60"/>
      <c r="D42" s="60"/>
      <c r="E42" s="59">
        <f>IF(AND('Anskaffning Inmatning'!E$34=1)*(G$36&gt;0),SUM(C42:D42),0)</f>
        <v>0</v>
      </c>
      <c r="F42" s="60"/>
      <c r="G42" s="59">
        <f>IFERROR(IF('Anskaffning Inmatning'!E$34=1,E42/F42,0),0)</f>
        <v>0</v>
      </c>
      <c r="H42" s="31">
        <f t="shared" si="3"/>
        <v>2</v>
      </c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</row>
    <row r="43" spans="1:42" x14ac:dyDescent="0.2">
      <c r="A43" s="6">
        <f t="shared" si="4"/>
        <v>4</v>
      </c>
      <c r="B43" s="31">
        <f t="shared" si="5"/>
        <v>3</v>
      </c>
      <c r="C43" s="60"/>
      <c r="D43" s="60"/>
      <c r="E43" s="59">
        <f>IF(AND('Anskaffning Inmatning'!E$34=1)*(G$36&gt;0),SUM(C43:D43),0)</f>
        <v>0</v>
      </c>
      <c r="F43" s="60"/>
      <c r="G43" s="59">
        <f>IFERROR(IF('Anskaffning Inmatning'!E$34=1,E43/F43,0),0)</f>
        <v>0</v>
      </c>
      <c r="H43" s="31">
        <f t="shared" si="3"/>
        <v>3</v>
      </c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</row>
    <row r="44" spans="1:42" x14ac:dyDescent="0.2">
      <c r="A44" s="6">
        <f t="shared" si="4"/>
        <v>5</v>
      </c>
      <c r="B44" s="31">
        <f t="shared" si="5"/>
        <v>4</v>
      </c>
      <c r="C44" s="60"/>
      <c r="D44" s="60"/>
      <c r="E44" s="59">
        <f>IF(AND('Anskaffning Inmatning'!E$34=1)*(G$36&gt;0),SUM(C44:D44),0)</f>
        <v>0</v>
      </c>
      <c r="F44" s="60"/>
      <c r="G44" s="59">
        <f>IFERROR(IF('Anskaffning Inmatning'!E$34=1,E44/F44,0),0)</f>
        <v>0</v>
      </c>
      <c r="H44" s="31">
        <f t="shared" si="3"/>
        <v>4</v>
      </c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</row>
    <row r="45" spans="1:42" x14ac:dyDescent="0.2">
      <c r="A45" s="6">
        <f t="shared" si="4"/>
        <v>6</v>
      </c>
      <c r="B45" s="31">
        <f t="shared" si="5"/>
        <v>5</v>
      </c>
      <c r="C45" s="60"/>
      <c r="D45" s="60"/>
      <c r="E45" s="59">
        <f>IF(AND('Anskaffning Inmatning'!E$34=1)*(G$36&gt;0),SUM(C45:D45),0)</f>
        <v>0</v>
      </c>
      <c r="F45" s="60"/>
      <c r="G45" s="59">
        <f>IFERROR(IF('Anskaffning Inmatning'!E$34=1,E45/F45,0),0)</f>
        <v>0</v>
      </c>
      <c r="H45" s="31">
        <f t="shared" si="3"/>
        <v>5</v>
      </c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</row>
    <row r="46" spans="1:42" x14ac:dyDescent="0.2">
      <c r="A46" s="6">
        <f t="shared" si="4"/>
        <v>7</v>
      </c>
      <c r="B46" s="31">
        <f t="shared" si="5"/>
        <v>6</v>
      </c>
      <c r="C46" s="60"/>
      <c r="D46" s="60"/>
      <c r="E46" s="59">
        <f>IF(AND('Anskaffning Inmatning'!E$34=1)*(G$36&gt;0),SUM(C46:D46),0)</f>
        <v>0</v>
      </c>
      <c r="F46" s="60"/>
      <c r="G46" s="59">
        <f>IFERROR(IF('Anskaffning Inmatning'!E$34=1,E46/F46,0),0)</f>
        <v>0</v>
      </c>
      <c r="H46" s="31">
        <f t="shared" si="3"/>
        <v>6</v>
      </c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</row>
    <row r="47" spans="1:42" x14ac:dyDescent="0.2">
      <c r="A47" s="6">
        <f t="shared" si="4"/>
        <v>8</v>
      </c>
      <c r="B47" s="31">
        <f t="shared" si="5"/>
        <v>7</v>
      </c>
      <c r="C47" s="60"/>
      <c r="D47" s="60"/>
      <c r="E47" s="59">
        <f>IF(AND('Anskaffning Inmatning'!E$34=1)*(G$36&gt;0),SUM(C47:D47),0)</f>
        <v>0</v>
      </c>
      <c r="F47" s="60"/>
      <c r="G47" s="59">
        <f>IFERROR(IF('Anskaffning Inmatning'!E$34=1,E47/F47,0),0)</f>
        <v>0</v>
      </c>
      <c r="H47" s="31">
        <f t="shared" si="3"/>
        <v>7</v>
      </c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</row>
    <row r="48" spans="1:42" x14ac:dyDescent="0.2">
      <c r="A48" s="6">
        <f t="shared" si="4"/>
        <v>9</v>
      </c>
      <c r="B48" s="31">
        <f t="shared" si="5"/>
        <v>8</v>
      </c>
      <c r="C48" s="60"/>
      <c r="D48" s="60"/>
      <c r="E48" s="59">
        <f>IF(AND('Anskaffning Inmatning'!E$34=1)*(G$36&gt;0),SUM(C48:D48),0)</f>
        <v>0</v>
      </c>
      <c r="F48" s="60"/>
      <c r="G48" s="59">
        <f>IFERROR(IF('Anskaffning Inmatning'!E$34=1,E48/F48,0),0)</f>
        <v>0</v>
      </c>
      <c r="H48" s="31">
        <f t="shared" si="3"/>
        <v>8</v>
      </c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</row>
    <row r="49" spans="1:42" x14ac:dyDescent="0.2">
      <c r="A49" s="6">
        <f t="shared" si="4"/>
        <v>10</v>
      </c>
      <c r="B49" s="31">
        <f t="shared" si="5"/>
        <v>9</v>
      </c>
      <c r="C49" s="60"/>
      <c r="D49" s="60"/>
      <c r="E49" s="59">
        <f>IF(AND('Anskaffning Inmatning'!E$34=1)*(G$36&gt;0),SUM(C49:D49),0)</f>
        <v>0</v>
      </c>
      <c r="F49" s="60"/>
      <c r="G49" s="59">
        <f>IFERROR(IF('Anskaffning Inmatning'!E$34=1,E49/F49,0),0)</f>
        <v>0</v>
      </c>
      <c r="H49" s="31">
        <f t="shared" si="3"/>
        <v>9</v>
      </c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</row>
    <row r="50" spans="1:42" x14ac:dyDescent="0.2">
      <c r="A50" s="6">
        <f t="shared" si="4"/>
        <v>11</v>
      </c>
      <c r="B50" s="31">
        <f t="shared" si="5"/>
        <v>10</v>
      </c>
      <c r="C50" s="60"/>
      <c r="D50" s="60"/>
      <c r="E50" s="59">
        <f>IF(AND('Anskaffning Inmatning'!E$34=1)*(G$36&gt;0),SUM(C50:D50),0)</f>
        <v>0</v>
      </c>
      <c r="F50" s="60"/>
      <c r="G50" s="59">
        <f>IFERROR(IF('Anskaffning Inmatning'!E$34=1,E50/F50,0),0)</f>
        <v>0</v>
      </c>
      <c r="H50" s="31">
        <f t="shared" si="3"/>
        <v>10</v>
      </c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</row>
    <row r="51" spans="1:42" x14ac:dyDescent="0.2">
      <c r="A51" s="6">
        <f t="shared" si="4"/>
        <v>12</v>
      </c>
      <c r="B51" s="31">
        <f t="shared" si="5"/>
        <v>11</v>
      </c>
      <c r="C51" s="60"/>
      <c r="D51" s="60"/>
      <c r="E51" s="59">
        <f>IF(AND('Anskaffning Inmatning'!E$34=1)*(G$36&gt;0),SUM(C51:D51),0)</f>
        <v>0</v>
      </c>
      <c r="F51" s="60"/>
      <c r="G51" s="59">
        <f>IFERROR(IF('Anskaffning Inmatning'!E$34=1,E51/F51,0),0)</f>
        <v>0</v>
      </c>
      <c r="H51" s="31">
        <f t="shared" si="3"/>
        <v>11</v>
      </c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</row>
    <row r="52" spans="1:42" x14ac:dyDescent="0.2">
      <c r="A52" s="6">
        <f t="shared" si="4"/>
        <v>13</v>
      </c>
      <c r="B52" s="31">
        <f t="shared" si="5"/>
        <v>12</v>
      </c>
      <c r="C52" s="60"/>
      <c r="D52" s="60"/>
      <c r="E52" s="59">
        <f>IF(AND('Anskaffning Inmatning'!E$34=1)*(G$36&gt;0),SUM(C52:D52),0)</f>
        <v>0</v>
      </c>
      <c r="F52" s="60"/>
      <c r="G52" s="59">
        <f>IFERROR(IF('Anskaffning Inmatning'!E$34=1,E52/F52,0),0)</f>
        <v>0</v>
      </c>
      <c r="H52" s="31">
        <f t="shared" ref="H52:H55" si="6">+B52+F52</f>
        <v>12</v>
      </c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</row>
    <row r="53" spans="1:42" x14ac:dyDescent="0.2">
      <c r="A53" s="6">
        <f t="shared" si="4"/>
        <v>14</v>
      </c>
      <c r="B53" s="31">
        <f t="shared" si="5"/>
        <v>13</v>
      </c>
      <c r="C53" s="60"/>
      <c r="D53" s="60"/>
      <c r="E53" s="59">
        <f>IF(AND('Anskaffning Inmatning'!E$34=1)*(G$36&gt;0),SUM(C53:D53),0)</f>
        <v>0</v>
      </c>
      <c r="F53" s="60"/>
      <c r="G53" s="59">
        <f>IFERROR(IF('Anskaffning Inmatning'!E$34=1,E53/F53,0),0)</f>
        <v>0</v>
      </c>
      <c r="H53" s="31">
        <f t="shared" si="6"/>
        <v>13</v>
      </c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</row>
    <row r="54" spans="1:42" x14ac:dyDescent="0.2">
      <c r="A54" s="6">
        <f t="shared" si="4"/>
        <v>15</v>
      </c>
      <c r="B54" s="31">
        <f t="shared" si="5"/>
        <v>14</v>
      </c>
      <c r="C54" s="60"/>
      <c r="D54" s="60"/>
      <c r="E54" s="59">
        <f>IF(AND('Anskaffning Inmatning'!E$34=1)*(G$36&gt;0),SUM(C54:D54),0)</f>
        <v>0</v>
      </c>
      <c r="F54" s="60"/>
      <c r="G54" s="59">
        <f>IFERROR(IF('Anskaffning Inmatning'!E$34=1,E54/F54,0),0)</f>
        <v>0</v>
      </c>
      <c r="H54" s="31">
        <f t="shared" si="6"/>
        <v>14</v>
      </c>
    </row>
    <row r="55" spans="1:42" x14ac:dyDescent="0.2">
      <c r="A55" s="6">
        <f t="shared" si="4"/>
        <v>16</v>
      </c>
      <c r="B55" s="31">
        <f t="shared" si="5"/>
        <v>15</v>
      </c>
      <c r="C55" s="60"/>
      <c r="D55" s="60"/>
      <c r="E55" s="59">
        <f>IF(AND('Anskaffning Inmatning'!E$34=1)*(G$36&gt;0),SUM(C55:D55),0)</f>
        <v>0</v>
      </c>
      <c r="F55" s="60"/>
      <c r="G55" s="59">
        <f>IFERROR(IF('Anskaffning Inmatning'!E$34=1,E55/F55,0),0)</f>
        <v>0</v>
      </c>
      <c r="H55" s="31">
        <f t="shared" si="6"/>
        <v>15</v>
      </c>
    </row>
    <row r="56" spans="1:42" ht="15" thickBot="1" x14ac:dyDescent="0.25">
      <c r="B56" s="61" t="s">
        <v>267</v>
      </c>
      <c r="C56" s="62">
        <f>SUM(C40:C55)</f>
        <v>0</v>
      </c>
      <c r="D56" s="62">
        <f>SUM(D40:D55)</f>
        <v>0</v>
      </c>
      <c r="E56" s="63">
        <f>SUM(E40:E55)</f>
        <v>0</v>
      </c>
      <c r="F56" s="57"/>
    </row>
    <row r="57" spans="1:42" ht="15" thickTop="1" x14ac:dyDescent="0.2">
      <c r="B57" s="61"/>
      <c r="C57" s="61"/>
      <c r="D57" s="64" t="s">
        <v>276</v>
      </c>
      <c r="E57" s="7">
        <f>+E56-G36</f>
        <v>0</v>
      </c>
      <c r="F57" s="64" t="s">
        <v>337</v>
      </c>
      <c r="J57" s="32"/>
    </row>
    <row r="58" spans="1:42" x14ac:dyDescent="0.2">
      <c r="B58" s="46"/>
      <c r="F58" s="57" t="s">
        <v>348</v>
      </c>
      <c r="J58" s="32"/>
    </row>
    <row r="59" spans="1:42" ht="15" x14ac:dyDescent="0.25">
      <c r="A59" s="40" t="s">
        <v>335</v>
      </c>
      <c r="B59" s="46"/>
      <c r="C59" s="5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T59" s="32"/>
    </row>
    <row r="60" spans="1:42" ht="43.5" x14ac:dyDescent="0.25">
      <c r="B60" s="46"/>
      <c r="C60" s="41" t="s">
        <v>281</v>
      </c>
      <c r="D60" s="65">
        <v>1</v>
      </c>
      <c r="E60" s="65">
        <f>+D60+1</f>
        <v>2</v>
      </c>
      <c r="F60" s="65">
        <f t="shared" ref="F60:M60" si="7">+E60+1</f>
        <v>3</v>
      </c>
      <c r="G60" s="65">
        <f t="shared" si="7"/>
        <v>4</v>
      </c>
      <c r="H60" s="65">
        <f t="shared" si="7"/>
        <v>5</v>
      </c>
      <c r="I60" s="65">
        <f t="shared" si="7"/>
        <v>6</v>
      </c>
      <c r="J60" s="65">
        <f t="shared" si="7"/>
        <v>7</v>
      </c>
      <c r="K60" s="65">
        <f t="shared" si="7"/>
        <v>8</v>
      </c>
      <c r="L60" s="65">
        <f t="shared" si="7"/>
        <v>9</v>
      </c>
      <c r="M60" s="65">
        <f t="shared" si="7"/>
        <v>10</v>
      </c>
      <c r="N60" s="66">
        <v>11</v>
      </c>
      <c r="O60" s="66">
        <v>12</v>
      </c>
      <c r="P60" s="66">
        <v>13</v>
      </c>
      <c r="Q60" s="66">
        <v>14</v>
      </c>
      <c r="R60" s="66">
        <v>15</v>
      </c>
      <c r="T60" s="42" t="s">
        <v>271</v>
      </c>
    </row>
    <row r="61" spans="1:42" ht="15" x14ac:dyDescent="0.25">
      <c r="A61" s="12"/>
      <c r="B61" s="46"/>
      <c r="C61" s="57"/>
      <c r="D61" s="57"/>
      <c r="E61" s="57"/>
      <c r="F61" s="57"/>
      <c r="J61" s="32"/>
    </row>
    <row r="62" spans="1:42" ht="12.75" customHeight="1" x14ac:dyDescent="0.25">
      <c r="A62" s="6" t="s">
        <v>277</v>
      </c>
      <c r="C62" s="67">
        <f>SUM(D62:T62)</f>
        <v>0</v>
      </c>
      <c r="D62" s="7">
        <f>+D15</f>
        <v>0</v>
      </c>
      <c r="E62" s="7">
        <f>+D16</f>
        <v>0</v>
      </c>
      <c r="F62" s="7">
        <f>+D17</f>
        <v>0</v>
      </c>
      <c r="G62" s="7">
        <f>+D18</f>
        <v>0</v>
      </c>
      <c r="H62" s="7">
        <f>+D19</f>
        <v>0</v>
      </c>
      <c r="I62" s="7">
        <f>+D20</f>
        <v>0</v>
      </c>
      <c r="J62" s="7">
        <f>+D21</f>
        <v>0</v>
      </c>
      <c r="K62" s="7">
        <f>+D22</f>
        <v>0</v>
      </c>
      <c r="L62" s="7">
        <f>+D23</f>
        <v>0</v>
      </c>
      <c r="M62" s="7">
        <f>+D24</f>
        <v>0</v>
      </c>
      <c r="N62" s="7">
        <f>+D25</f>
        <v>0</v>
      </c>
      <c r="O62" s="7">
        <f>+D26</f>
        <v>0</v>
      </c>
      <c r="P62" s="7">
        <f>+D27</f>
        <v>0</v>
      </c>
      <c r="Q62" s="7">
        <f>+D28</f>
        <v>0</v>
      </c>
      <c r="R62" s="7">
        <f>+D29</f>
        <v>0</v>
      </c>
      <c r="T62" s="7">
        <f>C56</f>
        <v>0</v>
      </c>
    </row>
    <row r="63" spans="1:42" ht="15" x14ac:dyDescent="0.25">
      <c r="A63" s="6" t="s">
        <v>278</v>
      </c>
      <c r="C63" s="67">
        <f>SUM(D63:T63)</f>
        <v>0</v>
      </c>
      <c r="D63" s="7">
        <f t="shared" ref="D63:R63" si="8">SUM(D67:D267)</f>
        <v>0</v>
      </c>
      <c r="E63" s="7">
        <f t="shared" si="8"/>
        <v>0</v>
      </c>
      <c r="F63" s="7">
        <f t="shared" si="8"/>
        <v>0</v>
      </c>
      <c r="G63" s="7">
        <f t="shared" si="8"/>
        <v>0</v>
      </c>
      <c r="H63" s="7">
        <f t="shared" si="8"/>
        <v>0</v>
      </c>
      <c r="I63" s="7">
        <f t="shared" si="8"/>
        <v>0</v>
      </c>
      <c r="J63" s="7">
        <f t="shared" si="8"/>
        <v>0</v>
      </c>
      <c r="K63" s="7">
        <f t="shared" si="8"/>
        <v>0</v>
      </c>
      <c r="L63" s="7">
        <f t="shared" si="8"/>
        <v>0</v>
      </c>
      <c r="M63" s="7">
        <f t="shared" si="8"/>
        <v>0</v>
      </c>
      <c r="N63" s="7">
        <f t="shared" si="8"/>
        <v>0</v>
      </c>
      <c r="O63" s="7">
        <f t="shared" si="8"/>
        <v>0</v>
      </c>
      <c r="P63" s="7">
        <f t="shared" si="8"/>
        <v>0</v>
      </c>
      <c r="Q63" s="7">
        <f t="shared" si="8"/>
        <v>0</v>
      </c>
      <c r="R63" s="7">
        <f t="shared" si="8"/>
        <v>0</v>
      </c>
      <c r="T63" s="7">
        <f>SUM(T67:T267)</f>
        <v>0</v>
      </c>
    </row>
    <row r="64" spans="1:42" x14ac:dyDescent="0.2">
      <c r="A64" s="6" t="s">
        <v>279</v>
      </c>
      <c r="C64" s="43">
        <f>+C62-C63</f>
        <v>0</v>
      </c>
      <c r="D64" s="7">
        <f>+D62-D63</f>
        <v>0</v>
      </c>
      <c r="E64" s="7">
        <f t="shared" ref="E64:Q64" si="9">+E62-E63</f>
        <v>0</v>
      </c>
      <c r="F64" s="7">
        <f t="shared" si="9"/>
        <v>0</v>
      </c>
      <c r="G64" s="7">
        <f t="shared" si="9"/>
        <v>0</v>
      </c>
      <c r="H64" s="7">
        <f t="shared" si="9"/>
        <v>0</v>
      </c>
      <c r="I64" s="7">
        <f t="shared" si="9"/>
        <v>0</v>
      </c>
      <c r="J64" s="7">
        <f t="shared" si="9"/>
        <v>0</v>
      </c>
      <c r="K64" s="7">
        <f t="shared" si="9"/>
        <v>0</v>
      </c>
      <c r="L64" s="7">
        <f t="shared" si="9"/>
        <v>0</v>
      </c>
      <c r="M64" s="7">
        <f t="shared" si="9"/>
        <v>0</v>
      </c>
      <c r="N64" s="7">
        <f t="shared" si="9"/>
        <v>0</v>
      </c>
      <c r="O64" s="7">
        <f t="shared" si="9"/>
        <v>0</v>
      </c>
      <c r="P64" s="7">
        <f t="shared" si="9"/>
        <v>0</v>
      </c>
      <c r="Q64" s="7">
        <f t="shared" si="9"/>
        <v>0</v>
      </c>
      <c r="R64" s="7">
        <f>+R62-R63</f>
        <v>0</v>
      </c>
      <c r="T64" s="7">
        <f>+T62-T63</f>
        <v>0</v>
      </c>
    </row>
    <row r="65" spans="1:20" ht="15" x14ac:dyDescent="0.25">
      <c r="C65" s="68"/>
    </row>
    <row r="66" spans="1:20" ht="15" x14ac:dyDescent="0.25">
      <c r="A66" s="69" t="s">
        <v>258</v>
      </c>
      <c r="B66" s="65" t="s">
        <v>259</v>
      </c>
      <c r="C66" s="69" t="s">
        <v>261</v>
      </c>
    </row>
    <row r="67" spans="1:20" x14ac:dyDescent="0.2">
      <c r="A67" s="70">
        <f>+D8</f>
        <v>0</v>
      </c>
      <c r="B67" s="71">
        <v>1</v>
      </c>
      <c r="C67" s="59">
        <f>ROUND(SUM(D67:T67),-3)</f>
        <v>0</v>
      </c>
      <c r="D67" s="59">
        <f t="shared" ref="D67:D130" si="10">IF($B67&lt;=F$15,G$15,0)</f>
        <v>0</v>
      </c>
      <c r="E67" s="59">
        <f t="shared" ref="E67:E130" si="11">IF($B67&lt;=F$16,G$16,0)</f>
        <v>0</v>
      </c>
      <c r="F67" s="59">
        <f t="shared" ref="F67:F130" si="12">IF($B67&lt;=F$17,G$17,0)</f>
        <v>0</v>
      </c>
      <c r="G67" s="59">
        <f t="shared" ref="G67:G130" si="13">IF($B67&lt;=F$18,G$18,0)</f>
        <v>0</v>
      </c>
      <c r="H67" s="59">
        <f t="shared" ref="H67:H130" si="14">IF($B67&lt;=F$19,G$19,0)</f>
        <v>0</v>
      </c>
      <c r="I67" s="59">
        <f t="shared" ref="I67:I130" si="15">IF($B67&lt;=F$20,G$20,0)</f>
        <v>0</v>
      </c>
      <c r="J67" s="59">
        <f t="shared" ref="J67:J130" si="16">IF($B67&lt;=F$21,G$21,0)</f>
        <v>0</v>
      </c>
      <c r="K67" s="59">
        <f t="shared" ref="K67:K130" si="17">IF($B67&lt;=F$22,G$22,0)</f>
        <v>0</v>
      </c>
      <c r="L67" s="59">
        <f t="shared" ref="L67:L130" si="18">IF($B67&lt;=F$23,G$23,0)</f>
        <v>0</v>
      </c>
      <c r="M67" s="59">
        <f t="shared" ref="M67:M130" si="19">IF($B67&lt;=F$24,G$24,0)</f>
        <v>0</v>
      </c>
      <c r="N67" s="59">
        <f t="shared" ref="N67:N130" si="20">IF($B67&lt;=F$25,G$25,0)</f>
        <v>0</v>
      </c>
      <c r="O67" s="59">
        <f t="shared" ref="O67:O130" si="21">IF($B67&lt;=F$26,G$26,0)</f>
        <v>0</v>
      </c>
      <c r="P67" s="59">
        <f t="shared" ref="P67:P130" si="22">IF($B67&lt;=F$27,G$27,0)</f>
        <v>0</v>
      </c>
      <c r="Q67" s="59">
        <f t="shared" ref="Q67:Q130" si="23">IF($B67&lt;=F$28,G$28,0)</f>
        <v>0</v>
      </c>
      <c r="R67" s="59">
        <f t="shared" ref="R67:R130" si="24">IF($B67&lt;=F$29,G$29,0)</f>
        <v>0</v>
      </c>
      <c r="T67" s="59">
        <f t="shared" ref="T67:T130" si="25">+C274</f>
        <v>0</v>
      </c>
    </row>
    <row r="68" spans="1:20" x14ac:dyDescent="0.2">
      <c r="A68" s="70">
        <f>+A67+1</f>
        <v>1</v>
      </c>
      <c r="B68" s="71">
        <f>+B67+1</f>
        <v>2</v>
      </c>
      <c r="C68" s="59">
        <f t="shared" ref="C68:C131" si="26">ROUND(SUM(D68:T68),-3)</f>
        <v>0</v>
      </c>
      <c r="D68" s="59">
        <f t="shared" si="10"/>
        <v>0</v>
      </c>
      <c r="E68" s="59">
        <f t="shared" si="11"/>
        <v>0</v>
      </c>
      <c r="F68" s="59">
        <f t="shared" si="12"/>
        <v>0</v>
      </c>
      <c r="G68" s="59">
        <f t="shared" si="13"/>
        <v>0</v>
      </c>
      <c r="H68" s="59">
        <f t="shared" si="14"/>
        <v>0</v>
      </c>
      <c r="I68" s="59">
        <f t="shared" si="15"/>
        <v>0</v>
      </c>
      <c r="J68" s="59">
        <f t="shared" si="16"/>
        <v>0</v>
      </c>
      <c r="K68" s="59">
        <f t="shared" si="17"/>
        <v>0</v>
      </c>
      <c r="L68" s="59">
        <f t="shared" si="18"/>
        <v>0</v>
      </c>
      <c r="M68" s="59">
        <f t="shared" si="19"/>
        <v>0</v>
      </c>
      <c r="N68" s="59">
        <f t="shared" si="20"/>
        <v>0</v>
      </c>
      <c r="O68" s="59">
        <f t="shared" si="21"/>
        <v>0</v>
      </c>
      <c r="P68" s="59">
        <f t="shared" si="22"/>
        <v>0</v>
      </c>
      <c r="Q68" s="59">
        <f t="shared" si="23"/>
        <v>0</v>
      </c>
      <c r="R68" s="59">
        <f t="shared" si="24"/>
        <v>0</v>
      </c>
      <c r="S68" s="59"/>
      <c r="T68" s="59">
        <f t="shared" si="25"/>
        <v>0</v>
      </c>
    </row>
    <row r="69" spans="1:20" x14ac:dyDescent="0.2">
      <c r="A69" s="70">
        <f t="shared" ref="A69:A132" si="27">+A68+1</f>
        <v>2</v>
      </c>
      <c r="B69" s="71">
        <f t="shared" ref="B69:B132" si="28">+B68+1</f>
        <v>3</v>
      </c>
      <c r="C69" s="59">
        <f t="shared" si="26"/>
        <v>0</v>
      </c>
      <c r="D69" s="59">
        <f t="shared" si="10"/>
        <v>0</v>
      </c>
      <c r="E69" s="59">
        <f t="shared" si="11"/>
        <v>0</v>
      </c>
      <c r="F69" s="59">
        <f t="shared" si="12"/>
        <v>0</v>
      </c>
      <c r="G69" s="59">
        <f t="shared" si="13"/>
        <v>0</v>
      </c>
      <c r="H69" s="59">
        <f t="shared" si="14"/>
        <v>0</v>
      </c>
      <c r="I69" s="59">
        <f t="shared" si="15"/>
        <v>0</v>
      </c>
      <c r="J69" s="59">
        <f t="shared" si="16"/>
        <v>0</v>
      </c>
      <c r="K69" s="59">
        <f t="shared" si="17"/>
        <v>0</v>
      </c>
      <c r="L69" s="59">
        <f t="shared" si="18"/>
        <v>0</v>
      </c>
      <c r="M69" s="59">
        <f t="shared" si="19"/>
        <v>0</v>
      </c>
      <c r="N69" s="59">
        <f t="shared" si="20"/>
        <v>0</v>
      </c>
      <c r="O69" s="59">
        <f t="shared" si="21"/>
        <v>0</v>
      </c>
      <c r="P69" s="59">
        <f t="shared" si="22"/>
        <v>0</v>
      </c>
      <c r="Q69" s="59">
        <f t="shared" si="23"/>
        <v>0</v>
      </c>
      <c r="R69" s="59">
        <f t="shared" si="24"/>
        <v>0</v>
      </c>
      <c r="S69" s="59" t="str">
        <f t="shared" ref="S69:S100" si="29">IF(S$60="","",IF(OR($A69="",VLOOKUP(S$60,TABELL,7,0)=""),"",IF(VLOOKUP(S$60,TABELL,7,0)&lt;$B69,0,-VLOOKUP(S$60,TABELL,12,0))))</f>
        <v/>
      </c>
      <c r="T69" s="59">
        <f t="shared" si="25"/>
        <v>0</v>
      </c>
    </row>
    <row r="70" spans="1:20" x14ac:dyDescent="0.2">
      <c r="A70" s="70">
        <f t="shared" si="27"/>
        <v>3</v>
      </c>
      <c r="B70" s="71">
        <f t="shared" si="28"/>
        <v>4</v>
      </c>
      <c r="C70" s="59">
        <f t="shared" si="26"/>
        <v>0</v>
      </c>
      <c r="D70" s="59">
        <f t="shared" si="10"/>
        <v>0</v>
      </c>
      <c r="E70" s="59">
        <f t="shared" si="11"/>
        <v>0</v>
      </c>
      <c r="F70" s="59">
        <f t="shared" si="12"/>
        <v>0</v>
      </c>
      <c r="G70" s="59">
        <f t="shared" si="13"/>
        <v>0</v>
      </c>
      <c r="H70" s="59">
        <f t="shared" si="14"/>
        <v>0</v>
      </c>
      <c r="I70" s="59">
        <f t="shared" si="15"/>
        <v>0</v>
      </c>
      <c r="J70" s="59">
        <f t="shared" si="16"/>
        <v>0</v>
      </c>
      <c r="K70" s="59">
        <f t="shared" si="17"/>
        <v>0</v>
      </c>
      <c r="L70" s="59">
        <f t="shared" si="18"/>
        <v>0</v>
      </c>
      <c r="M70" s="59">
        <f t="shared" si="19"/>
        <v>0</v>
      </c>
      <c r="N70" s="59">
        <f t="shared" si="20"/>
        <v>0</v>
      </c>
      <c r="O70" s="59">
        <f t="shared" si="21"/>
        <v>0</v>
      </c>
      <c r="P70" s="59">
        <f t="shared" si="22"/>
        <v>0</v>
      </c>
      <c r="Q70" s="59">
        <f t="shared" si="23"/>
        <v>0</v>
      </c>
      <c r="R70" s="59">
        <f t="shared" si="24"/>
        <v>0</v>
      </c>
      <c r="S70" s="59" t="str">
        <f t="shared" si="29"/>
        <v/>
      </c>
      <c r="T70" s="59">
        <f t="shared" si="25"/>
        <v>0</v>
      </c>
    </row>
    <row r="71" spans="1:20" x14ac:dyDescent="0.2">
      <c r="A71" s="70">
        <f t="shared" si="27"/>
        <v>4</v>
      </c>
      <c r="B71" s="71">
        <f t="shared" si="28"/>
        <v>5</v>
      </c>
      <c r="C71" s="59">
        <f t="shared" si="26"/>
        <v>0</v>
      </c>
      <c r="D71" s="59">
        <f t="shared" si="10"/>
        <v>0</v>
      </c>
      <c r="E71" s="59">
        <f t="shared" si="11"/>
        <v>0</v>
      </c>
      <c r="F71" s="59">
        <f t="shared" si="12"/>
        <v>0</v>
      </c>
      <c r="G71" s="59">
        <f t="shared" si="13"/>
        <v>0</v>
      </c>
      <c r="H71" s="59">
        <f t="shared" si="14"/>
        <v>0</v>
      </c>
      <c r="I71" s="59">
        <f t="shared" si="15"/>
        <v>0</v>
      </c>
      <c r="J71" s="59">
        <f t="shared" si="16"/>
        <v>0</v>
      </c>
      <c r="K71" s="59">
        <f t="shared" si="17"/>
        <v>0</v>
      </c>
      <c r="L71" s="59">
        <f t="shared" si="18"/>
        <v>0</v>
      </c>
      <c r="M71" s="59">
        <f t="shared" si="19"/>
        <v>0</v>
      </c>
      <c r="N71" s="59">
        <f t="shared" si="20"/>
        <v>0</v>
      </c>
      <c r="O71" s="59">
        <f t="shared" si="21"/>
        <v>0</v>
      </c>
      <c r="P71" s="59">
        <f t="shared" si="22"/>
        <v>0</v>
      </c>
      <c r="Q71" s="59">
        <f t="shared" si="23"/>
        <v>0</v>
      </c>
      <c r="R71" s="59">
        <f t="shared" si="24"/>
        <v>0</v>
      </c>
      <c r="S71" s="59" t="str">
        <f t="shared" si="29"/>
        <v/>
      </c>
      <c r="T71" s="59">
        <f t="shared" si="25"/>
        <v>0</v>
      </c>
    </row>
    <row r="72" spans="1:20" x14ac:dyDescent="0.2">
      <c r="A72" s="70">
        <f t="shared" si="27"/>
        <v>5</v>
      </c>
      <c r="B72" s="71">
        <f t="shared" si="28"/>
        <v>6</v>
      </c>
      <c r="C72" s="59">
        <f t="shared" si="26"/>
        <v>0</v>
      </c>
      <c r="D72" s="59">
        <f t="shared" si="10"/>
        <v>0</v>
      </c>
      <c r="E72" s="59">
        <f t="shared" si="11"/>
        <v>0</v>
      </c>
      <c r="F72" s="59">
        <f t="shared" si="12"/>
        <v>0</v>
      </c>
      <c r="G72" s="59">
        <f t="shared" si="13"/>
        <v>0</v>
      </c>
      <c r="H72" s="59">
        <f t="shared" si="14"/>
        <v>0</v>
      </c>
      <c r="I72" s="59">
        <f t="shared" si="15"/>
        <v>0</v>
      </c>
      <c r="J72" s="59">
        <f t="shared" si="16"/>
        <v>0</v>
      </c>
      <c r="K72" s="59">
        <f t="shared" si="17"/>
        <v>0</v>
      </c>
      <c r="L72" s="59">
        <f t="shared" si="18"/>
        <v>0</v>
      </c>
      <c r="M72" s="59">
        <f t="shared" si="19"/>
        <v>0</v>
      </c>
      <c r="N72" s="59">
        <f t="shared" si="20"/>
        <v>0</v>
      </c>
      <c r="O72" s="59">
        <f t="shared" si="21"/>
        <v>0</v>
      </c>
      <c r="P72" s="59">
        <f t="shared" si="22"/>
        <v>0</v>
      </c>
      <c r="Q72" s="59">
        <f t="shared" si="23"/>
        <v>0</v>
      </c>
      <c r="R72" s="59">
        <f t="shared" si="24"/>
        <v>0</v>
      </c>
      <c r="S72" s="59" t="str">
        <f t="shared" si="29"/>
        <v/>
      </c>
      <c r="T72" s="59">
        <f t="shared" si="25"/>
        <v>0</v>
      </c>
    </row>
    <row r="73" spans="1:20" x14ac:dyDescent="0.2">
      <c r="A73" s="70">
        <f t="shared" si="27"/>
        <v>6</v>
      </c>
      <c r="B73" s="71">
        <f t="shared" si="28"/>
        <v>7</v>
      </c>
      <c r="C73" s="59">
        <f t="shared" si="26"/>
        <v>0</v>
      </c>
      <c r="D73" s="59">
        <f t="shared" si="10"/>
        <v>0</v>
      </c>
      <c r="E73" s="59">
        <f t="shared" si="11"/>
        <v>0</v>
      </c>
      <c r="F73" s="59">
        <f t="shared" si="12"/>
        <v>0</v>
      </c>
      <c r="G73" s="59">
        <f t="shared" si="13"/>
        <v>0</v>
      </c>
      <c r="H73" s="59">
        <f t="shared" si="14"/>
        <v>0</v>
      </c>
      <c r="I73" s="59">
        <f t="shared" si="15"/>
        <v>0</v>
      </c>
      <c r="J73" s="59">
        <f t="shared" si="16"/>
        <v>0</v>
      </c>
      <c r="K73" s="59">
        <f t="shared" si="17"/>
        <v>0</v>
      </c>
      <c r="L73" s="59">
        <f t="shared" si="18"/>
        <v>0</v>
      </c>
      <c r="M73" s="59">
        <f t="shared" si="19"/>
        <v>0</v>
      </c>
      <c r="N73" s="59">
        <f t="shared" si="20"/>
        <v>0</v>
      </c>
      <c r="O73" s="59">
        <f t="shared" si="21"/>
        <v>0</v>
      </c>
      <c r="P73" s="59">
        <f t="shared" si="22"/>
        <v>0</v>
      </c>
      <c r="Q73" s="59">
        <f t="shared" si="23"/>
        <v>0</v>
      </c>
      <c r="R73" s="59">
        <f t="shared" si="24"/>
        <v>0</v>
      </c>
      <c r="S73" s="59" t="str">
        <f t="shared" si="29"/>
        <v/>
      </c>
      <c r="T73" s="59">
        <f t="shared" si="25"/>
        <v>0</v>
      </c>
    </row>
    <row r="74" spans="1:20" x14ac:dyDescent="0.2">
      <c r="A74" s="70">
        <f t="shared" si="27"/>
        <v>7</v>
      </c>
      <c r="B74" s="71">
        <f t="shared" si="28"/>
        <v>8</v>
      </c>
      <c r="C74" s="59">
        <f t="shared" si="26"/>
        <v>0</v>
      </c>
      <c r="D74" s="59">
        <f t="shared" si="10"/>
        <v>0</v>
      </c>
      <c r="E74" s="59">
        <f t="shared" si="11"/>
        <v>0</v>
      </c>
      <c r="F74" s="59">
        <f t="shared" si="12"/>
        <v>0</v>
      </c>
      <c r="G74" s="59">
        <f t="shared" si="13"/>
        <v>0</v>
      </c>
      <c r="H74" s="59">
        <f t="shared" si="14"/>
        <v>0</v>
      </c>
      <c r="I74" s="59">
        <f t="shared" si="15"/>
        <v>0</v>
      </c>
      <c r="J74" s="59">
        <f t="shared" si="16"/>
        <v>0</v>
      </c>
      <c r="K74" s="59">
        <f t="shared" si="17"/>
        <v>0</v>
      </c>
      <c r="L74" s="59">
        <f t="shared" si="18"/>
        <v>0</v>
      </c>
      <c r="M74" s="59">
        <f t="shared" si="19"/>
        <v>0</v>
      </c>
      <c r="N74" s="59">
        <f t="shared" si="20"/>
        <v>0</v>
      </c>
      <c r="O74" s="59">
        <f t="shared" si="21"/>
        <v>0</v>
      </c>
      <c r="P74" s="59">
        <f t="shared" si="22"/>
        <v>0</v>
      </c>
      <c r="Q74" s="59">
        <f t="shared" si="23"/>
        <v>0</v>
      </c>
      <c r="R74" s="59">
        <f t="shared" si="24"/>
        <v>0</v>
      </c>
      <c r="S74" s="59" t="str">
        <f t="shared" si="29"/>
        <v/>
      </c>
      <c r="T74" s="59">
        <f t="shared" si="25"/>
        <v>0</v>
      </c>
    </row>
    <row r="75" spans="1:20" x14ac:dyDescent="0.2">
      <c r="A75" s="70">
        <f t="shared" si="27"/>
        <v>8</v>
      </c>
      <c r="B75" s="71">
        <f t="shared" si="28"/>
        <v>9</v>
      </c>
      <c r="C75" s="59">
        <f t="shared" si="26"/>
        <v>0</v>
      </c>
      <c r="D75" s="59">
        <f t="shared" si="10"/>
        <v>0</v>
      </c>
      <c r="E75" s="59">
        <f t="shared" si="11"/>
        <v>0</v>
      </c>
      <c r="F75" s="59">
        <f t="shared" si="12"/>
        <v>0</v>
      </c>
      <c r="G75" s="59">
        <f t="shared" si="13"/>
        <v>0</v>
      </c>
      <c r="H75" s="59">
        <f t="shared" si="14"/>
        <v>0</v>
      </c>
      <c r="I75" s="59">
        <f t="shared" si="15"/>
        <v>0</v>
      </c>
      <c r="J75" s="59">
        <f t="shared" si="16"/>
        <v>0</v>
      </c>
      <c r="K75" s="59">
        <f t="shared" si="17"/>
        <v>0</v>
      </c>
      <c r="L75" s="59">
        <f t="shared" si="18"/>
        <v>0</v>
      </c>
      <c r="M75" s="59">
        <f t="shared" si="19"/>
        <v>0</v>
      </c>
      <c r="N75" s="59">
        <f t="shared" si="20"/>
        <v>0</v>
      </c>
      <c r="O75" s="59">
        <f t="shared" si="21"/>
        <v>0</v>
      </c>
      <c r="P75" s="59">
        <f t="shared" si="22"/>
        <v>0</v>
      </c>
      <c r="Q75" s="59">
        <f t="shared" si="23"/>
        <v>0</v>
      </c>
      <c r="R75" s="59">
        <f t="shared" si="24"/>
        <v>0</v>
      </c>
      <c r="S75" s="59" t="str">
        <f t="shared" si="29"/>
        <v/>
      </c>
      <c r="T75" s="59">
        <f t="shared" si="25"/>
        <v>0</v>
      </c>
    </row>
    <row r="76" spans="1:20" x14ac:dyDescent="0.2">
      <c r="A76" s="70">
        <f t="shared" si="27"/>
        <v>9</v>
      </c>
      <c r="B76" s="71">
        <f t="shared" si="28"/>
        <v>10</v>
      </c>
      <c r="C76" s="59">
        <f t="shared" si="26"/>
        <v>0</v>
      </c>
      <c r="D76" s="59">
        <f t="shared" si="10"/>
        <v>0</v>
      </c>
      <c r="E76" s="59">
        <f t="shared" si="11"/>
        <v>0</v>
      </c>
      <c r="F76" s="59">
        <f t="shared" si="12"/>
        <v>0</v>
      </c>
      <c r="G76" s="59">
        <f t="shared" si="13"/>
        <v>0</v>
      </c>
      <c r="H76" s="59">
        <f t="shared" si="14"/>
        <v>0</v>
      </c>
      <c r="I76" s="59">
        <f t="shared" si="15"/>
        <v>0</v>
      </c>
      <c r="J76" s="59">
        <f t="shared" si="16"/>
        <v>0</v>
      </c>
      <c r="K76" s="59">
        <f t="shared" si="17"/>
        <v>0</v>
      </c>
      <c r="L76" s="59">
        <f t="shared" si="18"/>
        <v>0</v>
      </c>
      <c r="M76" s="59">
        <f t="shared" si="19"/>
        <v>0</v>
      </c>
      <c r="N76" s="59">
        <f t="shared" si="20"/>
        <v>0</v>
      </c>
      <c r="O76" s="59">
        <f t="shared" si="21"/>
        <v>0</v>
      </c>
      <c r="P76" s="59">
        <f t="shared" si="22"/>
        <v>0</v>
      </c>
      <c r="Q76" s="59">
        <f t="shared" si="23"/>
        <v>0</v>
      </c>
      <c r="R76" s="59">
        <f t="shared" si="24"/>
        <v>0</v>
      </c>
      <c r="S76" s="59" t="str">
        <f t="shared" si="29"/>
        <v/>
      </c>
      <c r="T76" s="59">
        <f t="shared" si="25"/>
        <v>0</v>
      </c>
    </row>
    <row r="77" spans="1:20" hidden="1" outlineLevel="1" x14ac:dyDescent="0.2">
      <c r="A77" s="70">
        <f t="shared" si="27"/>
        <v>10</v>
      </c>
      <c r="B77" s="71">
        <f t="shared" si="28"/>
        <v>11</v>
      </c>
      <c r="C77" s="59">
        <f t="shared" si="26"/>
        <v>0</v>
      </c>
      <c r="D77" s="59">
        <f t="shared" si="10"/>
        <v>0</v>
      </c>
      <c r="E77" s="59">
        <f t="shared" si="11"/>
        <v>0</v>
      </c>
      <c r="F77" s="59">
        <f t="shared" si="12"/>
        <v>0</v>
      </c>
      <c r="G77" s="59">
        <f t="shared" si="13"/>
        <v>0</v>
      </c>
      <c r="H77" s="59">
        <f t="shared" si="14"/>
        <v>0</v>
      </c>
      <c r="I77" s="59">
        <f t="shared" si="15"/>
        <v>0</v>
      </c>
      <c r="J77" s="59">
        <f t="shared" si="16"/>
        <v>0</v>
      </c>
      <c r="K77" s="59">
        <f t="shared" si="17"/>
        <v>0</v>
      </c>
      <c r="L77" s="59">
        <f t="shared" si="18"/>
        <v>0</v>
      </c>
      <c r="M77" s="59">
        <f t="shared" si="19"/>
        <v>0</v>
      </c>
      <c r="N77" s="59">
        <f t="shared" si="20"/>
        <v>0</v>
      </c>
      <c r="O77" s="59">
        <f t="shared" si="21"/>
        <v>0</v>
      </c>
      <c r="P77" s="59">
        <f t="shared" si="22"/>
        <v>0</v>
      </c>
      <c r="Q77" s="59">
        <f t="shared" si="23"/>
        <v>0</v>
      </c>
      <c r="R77" s="59">
        <f t="shared" si="24"/>
        <v>0</v>
      </c>
      <c r="S77" s="59" t="str">
        <f t="shared" si="29"/>
        <v/>
      </c>
      <c r="T77" s="59">
        <f t="shared" si="25"/>
        <v>0</v>
      </c>
    </row>
    <row r="78" spans="1:20" hidden="1" outlineLevel="1" x14ac:dyDescent="0.2">
      <c r="A78" s="70">
        <f t="shared" si="27"/>
        <v>11</v>
      </c>
      <c r="B78" s="71">
        <f t="shared" si="28"/>
        <v>12</v>
      </c>
      <c r="C78" s="59">
        <f t="shared" si="26"/>
        <v>0</v>
      </c>
      <c r="D78" s="59">
        <f t="shared" si="10"/>
        <v>0</v>
      </c>
      <c r="E78" s="59">
        <f t="shared" si="11"/>
        <v>0</v>
      </c>
      <c r="F78" s="59">
        <f t="shared" si="12"/>
        <v>0</v>
      </c>
      <c r="G78" s="59">
        <f t="shared" si="13"/>
        <v>0</v>
      </c>
      <c r="H78" s="59">
        <f t="shared" si="14"/>
        <v>0</v>
      </c>
      <c r="I78" s="59">
        <f t="shared" si="15"/>
        <v>0</v>
      </c>
      <c r="J78" s="59">
        <f t="shared" si="16"/>
        <v>0</v>
      </c>
      <c r="K78" s="59">
        <f t="shared" si="17"/>
        <v>0</v>
      </c>
      <c r="L78" s="59">
        <f t="shared" si="18"/>
        <v>0</v>
      </c>
      <c r="M78" s="59">
        <f t="shared" si="19"/>
        <v>0</v>
      </c>
      <c r="N78" s="59">
        <f t="shared" si="20"/>
        <v>0</v>
      </c>
      <c r="O78" s="59">
        <f t="shared" si="21"/>
        <v>0</v>
      </c>
      <c r="P78" s="59">
        <f t="shared" si="22"/>
        <v>0</v>
      </c>
      <c r="Q78" s="59">
        <f t="shared" si="23"/>
        <v>0</v>
      </c>
      <c r="R78" s="59">
        <f t="shared" si="24"/>
        <v>0</v>
      </c>
      <c r="S78" s="59" t="str">
        <f t="shared" si="29"/>
        <v/>
      </c>
      <c r="T78" s="59">
        <f t="shared" si="25"/>
        <v>0</v>
      </c>
    </row>
    <row r="79" spans="1:20" hidden="1" outlineLevel="1" x14ac:dyDescent="0.2">
      <c r="A79" s="70">
        <f t="shared" si="27"/>
        <v>12</v>
      </c>
      <c r="B79" s="71">
        <f t="shared" si="28"/>
        <v>13</v>
      </c>
      <c r="C79" s="59">
        <f t="shared" si="26"/>
        <v>0</v>
      </c>
      <c r="D79" s="59">
        <f t="shared" si="10"/>
        <v>0</v>
      </c>
      <c r="E79" s="59">
        <f t="shared" si="11"/>
        <v>0</v>
      </c>
      <c r="F79" s="59">
        <f t="shared" si="12"/>
        <v>0</v>
      </c>
      <c r="G79" s="59">
        <f t="shared" si="13"/>
        <v>0</v>
      </c>
      <c r="H79" s="59">
        <f t="shared" si="14"/>
        <v>0</v>
      </c>
      <c r="I79" s="59">
        <f t="shared" si="15"/>
        <v>0</v>
      </c>
      <c r="J79" s="59">
        <f t="shared" si="16"/>
        <v>0</v>
      </c>
      <c r="K79" s="59">
        <f t="shared" si="17"/>
        <v>0</v>
      </c>
      <c r="L79" s="59">
        <f t="shared" si="18"/>
        <v>0</v>
      </c>
      <c r="M79" s="59">
        <f t="shared" si="19"/>
        <v>0</v>
      </c>
      <c r="N79" s="59">
        <f t="shared" si="20"/>
        <v>0</v>
      </c>
      <c r="O79" s="59">
        <f t="shared" si="21"/>
        <v>0</v>
      </c>
      <c r="P79" s="59">
        <f t="shared" si="22"/>
        <v>0</v>
      </c>
      <c r="Q79" s="59">
        <f t="shared" si="23"/>
        <v>0</v>
      </c>
      <c r="R79" s="59">
        <f t="shared" si="24"/>
        <v>0</v>
      </c>
      <c r="S79" s="59" t="str">
        <f t="shared" si="29"/>
        <v/>
      </c>
      <c r="T79" s="59">
        <f t="shared" si="25"/>
        <v>0</v>
      </c>
    </row>
    <row r="80" spans="1:20" hidden="1" outlineLevel="1" x14ac:dyDescent="0.2">
      <c r="A80" s="70">
        <f t="shared" si="27"/>
        <v>13</v>
      </c>
      <c r="B80" s="71">
        <f t="shared" si="28"/>
        <v>14</v>
      </c>
      <c r="C80" s="59">
        <f t="shared" si="26"/>
        <v>0</v>
      </c>
      <c r="D80" s="59">
        <f t="shared" si="10"/>
        <v>0</v>
      </c>
      <c r="E80" s="59">
        <f t="shared" si="11"/>
        <v>0</v>
      </c>
      <c r="F80" s="59">
        <f t="shared" si="12"/>
        <v>0</v>
      </c>
      <c r="G80" s="59">
        <f t="shared" si="13"/>
        <v>0</v>
      </c>
      <c r="H80" s="59">
        <f t="shared" si="14"/>
        <v>0</v>
      </c>
      <c r="I80" s="59">
        <f t="shared" si="15"/>
        <v>0</v>
      </c>
      <c r="J80" s="59">
        <f t="shared" si="16"/>
        <v>0</v>
      </c>
      <c r="K80" s="59">
        <f t="shared" si="17"/>
        <v>0</v>
      </c>
      <c r="L80" s="59">
        <f t="shared" si="18"/>
        <v>0</v>
      </c>
      <c r="M80" s="59">
        <f t="shared" si="19"/>
        <v>0</v>
      </c>
      <c r="N80" s="59">
        <f t="shared" si="20"/>
        <v>0</v>
      </c>
      <c r="O80" s="59">
        <f t="shared" si="21"/>
        <v>0</v>
      </c>
      <c r="P80" s="59">
        <f t="shared" si="22"/>
        <v>0</v>
      </c>
      <c r="Q80" s="59">
        <f t="shared" si="23"/>
        <v>0</v>
      </c>
      <c r="R80" s="59">
        <f t="shared" si="24"/>
        <v>0</v>
      </c>
      <c r="S80" s="59" t="str">
        <f t="shared" si="29"/>
        <v/>
      </c>
      <c r="T80" s="59">
        <f t="shared" si="25"/>
        <v>0</v>
      </c>
    </row>
    <row r="81" spans="1:20" hidden="1" outlineLevel="1" x14ac:dyDescent="0.2">
      <c r="A81" s="70">
        <f t="shared" si="27"/>
        <v>14</v>
      </c>
      <c r="B81" s="71">
        <f t="shared" si="28"/>
        <v>15</v>
      </c>
      <c r="C81" s="59">
        <f t="shared" si="26"/>
        <v>0</v>
      </c>
      <c r="D81" s="59">
        <f t="shared" si="10"/>
        <v>0</v>
      </c>
      <c r="E81" s="59">
        <f t="shared" si="11"/>
        <v>0</v>
      </c>
      <c r="F81" s="59">
        <f t="shared" si="12"/>
        <v>0</v>
      </c>
      <c r="G81" s="59">
        <f t="shared" si="13"/>
        <v>0</v>
      </c>
      <c r="H81" s="59">
        <f t="shared" si="14"/>
        <v>0</v>
      </c>
      <c r="I81" s="59">
        <f t="shared" si="15"/>
        <v>0</v>
      </c>
      <c r="J81" s="59">
        <f t="shared" si="16"/>
        <v>0</v>
      </c>
      <c r="K81" s="59">
        <f t="shared" si="17"/>
        <v>0</v>
      </c>
      <c r="L81" s="59">
        <f t="shared" si="18"/>
        <v>0</v>
      </c>
      <c r="M81" s="59">
        <f t="shared" si="19"/>
        <v>0</v>
      </c>
      <c r="N81" s="59">
        <f t="shared" si="20"/>
        <v>0</v>
      </c>
      <c r="O81" s="59">
        <f t="shared" si="21"/>
        <v>0</v>
      </c>
      <c r="P81" s="59">
        <f t="shared" si="22"/>
        <v>0</v>
      </c>
      <c r="Q81" s="59">
        <f t="shared" si="23"/>
        <v>0</v>
      </c>
      <c r="R81" s="59">
        <f t="shared" si="24"/>
        <v>0</v>
      </c>
      <c r="S81" s="59" t="str">
        <f t="shared" si="29"/>
        <v/>
      </c>
      <c r="T81" s="59">
        <f t="shared" si="25"/>
        <v>0</v>
      </c>
    </row>
    <row r="82" spans="1:20" hidden="1" outlineLevel="1" x14ac:dyDescent="0.2">
      <c r="A82" s="70">
        <f t="shared" si="27"/>
        <v>15</v>
      </c>
      <c r="B82" s="71">
        <f t="shared" si="28"/>
        <v>16</v>
      </c>
      <c r="C82" s="59">
        <f t="shared" si="26"/>
        <v>0</v>
      </c>
      <c r="D82" s="59">
        <f t="shared" si="10"/>
        <v>0</v>
      </c>
      <c r="E82" s="59">
        <f t="shared" si="11"/>
        <v>0</v>
      </c>
      <c r="F82" s="59">
        <f t="shared" si="12"/>
        <v>0</v>
      </c>
      <c r="G82" s="59">
        <f t="shared" si="13"/>
        <v>0</v>
      </c>
      <c r="H82" s="59">
        <f t="shared" si="14"/>
        <v>0</v>
      </c>
      <c r="I82" s="59">
        <f t="shared" si="15"/>
        <v>0</v>
      </c>
      <c r="J82" s="59">
        <f t="shared" si="16"/>
        <v>0</v>
      </c>
      <c r="K82" s="59">
        <f t="shared" si="17"/>
        <v>0</v>
      </c>
      <c r="L82" s="59">
        <f t="shared" si="18"/>
        <v>0</v>
      </c>
      <c r="M82" s="59">
        <f t="shared" si="19"/>
        <v>0</v>
      </c>
      <c r="N82" s="59">
        <f t="shared" si="20"/>
        <v>0</v>
      </c>
      <c r="O82" s="59">
        <f t="shared" si="21"/>
        <v>0</v>
      </c>
      <c r="P82" s="59">
        <f t="shared" si="22"/>
        <v>0</v>
      </c>
      <c r="Q82" s="59">
        <f t="shared" si="23"/>
        <v>0</v>
      </c>
      <c r="R82" s="59">
        <f t="shared" si="24"/>
        <v>0</v>
      </c>
      <c r="S82" s="59" t="str">
        <f t="shared" si="29"/>
        <v/>
      </c>
      <c r="T82" s="59">
        <f t="shared" si="25"/>
        <v>0</v>
      </c>
    </row>
    <row r="83" spans="1:20" hidden="1" collapsed="1" x14ac:dyDescent="0.2">
      <c r="A83" s="70">
        <f t="shared" si="27"/>
        <v>16</v>
      </c>
      <c r="B83" s="71">
        <f t="shared" si="28"/>
        <v>17</v>
      </c>
      <c r="C83" s="59">
        <f t="shared" si="26"/>
        <v>0</v>
      </c>
      <c r="D83" s="59">
        <f t="shared" si="10"/>
        <v>0</v>
      </c>
      <c r="E83" s="59">
        <f t="shared" si="11"/>
        <v>0</v>
      </c>
      <c r="F83" s="59">
        <f t="shared" si="12"/>
        <v>0</v>
      </c>
      <c r="G83" s="59">
        <f t="shared" si="13"/>
        <v>0</v>
      </c>
      <c r="H83" s="59">
        <f t="shared" si="14"/>
        <v>0</v>
      </c>
      <c r="I83" s="59">
        <f t="shared" si="15"/>
        <v>0</v>
      </c>
      <c r="J83" s="59">
        <f t="shared" si="16"/>
        <v>0</v>
      </c>
      <c r="K83" s="59">
        <f t="shared" si="17"/>
        <v>0</v>
      </c>
      <c r="L83" s="59">
        <f t="shared" si="18"/>
        <v>0</v>
      </c>
      <c r="M83" s="59">
        <f t="shared" si="19"/>
        <v>0</v>
      </c>
      <c r="N83" s="59">
        <f t="shared" si="20"/>
        <v>0</v>
      </c>
      <c r="O83" s="59">
        <f t="shared" si="21"/>
        <v>0</v>
      </c>
      <c r="P83" s="59">
        <f t="shared" si="22"/>
        <v>0</v>
      </c>
      <c r="Q83" s="59">
        <f t="shared" si="23"/>
        <v>0</v>
      </c>
      <c r="R83" s="59">
        <f t="shared" si="24"/>
        <v>0</v>
      </c>
      <c r="S83" s="59" t="str">
        <f t="shared" si="29"/>
        <v/>
      </c>
      <c r="T83" s="59">
        <f t="shared" si="25"/>
        <v>0</v>
      </c>
    </row>
    <row r="84" spans="1:20" hidden="1" x14ac:dyDescent="0.2">
      <c r="A84" s="70">
        <f t="shared" si="27"/>
        <v>17</v>
      </c>
      <c r="B84" s="71">
        <f t="shared" si="28"/>
        <v>18</v>
      </c>
      <c r="C84" s="59">
        <f t="shared" si="26"/>
        <v>0</v>
      </c>
      <c r="D84" s="59">
        <f t="shared" si="10"/>
        <v>0</v>
      </c>
      <c r="E84" s="59">
        <f t="shared" si="11"/>
        <v>0</v>
      </c>
      <c r="F84" s="59">
        <f t="shared" si="12"/>
        <v>0</v>
      </c>
      <c r="G84" s="59">
        <f t="shared" si="13"/>
        <v>0</v>
      </c>
      <c r="H84" s="59">
        <f t="shared" si="14"/>
        <v>0</v>
      </c>
      <c r="I84" s="59">
        <f t="shared" si="15"/>
        <v>0</v>
      </c>
      <c r="J84" s="59">
        <f t="shared" si="16"/>
        <v>0</v>
      </c>
      <c r="K84" s="59">
        <f t="shared" si="17"/>
        <v>0</v>
      </c>
      <c r="L84" s="59">
        <f t="shared" si="18"/>
        <v>0</v>
      </c>
      <c r="M84" s="59">
        <f t="shared" si="19"/>
        <v>0</v>
      </c>
      <c r="N84" s="59">
        <f t="shared" si="20"/>
        <v>0</v>
      </c>
      <c r="O84" s="59">
        <f t="shared" si="21"/>
        <v>0</v>
      </c>
      <c r="P84" s="59">
        <f t="shared" si="22"/>
        <v>0</v>
      </c>
      <c r="Q84" s="59">
        <f t="shared" si="23"/>
        <v>0</v>
      </c>
      <c r="R84" s="59">
        <f t="shared" si="24"/>
        <v>0</v>
      </c>
      <c r="S84" s="59" t="str">
        <f t="shared" si="29"/>
        <v/>
      </c>
      <c r="T84" s="59">
        <f t="shared" si="25"/>
        <v>0</v>
      </c>
    </row>
    <row r="85" spans="1:20" hidden="1" x14ac:dyDescent="0.2">
      <c r="A85" s="70">
        <f t="shared" si="27"/>
        <v>18</v>
      </c>
      <c r="B85" s="71">
        <f t="shared" si="28"/>
        <v>19</v>
      </c>
      <c r="C85" s="59">
        <f t="shared" si="26"/>
        <v>0</v>
      </c>
      <c r="D85" s="59">
        <f t="shared" si="10"/>
        <v>0</v>
      </c>
      <c r="E85" s="59">
        <f t="shared" si="11"/>
        <v>0</v>
      </c>
      <c r="F85" s="59">
        <f t="shared" si="12"/>
        <v>0</v>
      </c>
      <c r="G85" s="59">
        <f t="shared" si="13"/>
        <v>0</v>
      </c>
      <c r="H85" s="59">
        <f t="shared" si="14"/>
        <v>0</v>
      </c>
      <c r="I85" s="59">
        <f t="shared" si="15"/>
        <v>0</v>
      </c>
      <c r="J85" s="59">
        <f t="shared" si="16"/>
        <v>0</v>
      </c>
      <c r="K85" s="59">
        <f t="shared" si="17"/>
        <v>0</v>
      </c>
      <c r="L85" s="59">
        <f t="shared" si="18"/>
        <v>0</v>
      </c>
      <c r="M85" s="59">
        <f t="shared" si="19"/>
        <v>0</v>
      </c>
      <c r="N85" s="59">
        <f t="shared" si="20"/>
        <v>0</v>
      </c>
      <c r="O85" s="59">
        <f t="shared" si="21"/>
        <v>0</v>
      </c>
      <c r="P85" s="59">
        <f t="shared" si="22"/>
        <v>0</v>
      </c>
      <c r="Q85" s="59">
        <f t="shared" si="23"/>
        <v>0</v>
      </c>
      <c r="R85" s="59">
        <f t="shared" si="24"/>
        <v>0</v>
      </c>
      <c r="S85" s="59" t="str">
        <f t="shared" si="29"/>
        <v/>
      </c>
      <c r="T85" s="59">
        <f t="shared" si="25"/>
        <v>0</v>
      </c>
    </row>
    <row r="86" spans="1:20" hidden="1" outlineLevel="1" x14ac:dyDescent="0.2">
      <c r="A86" s="70">
        <f t="shared" si="27"/>
        <v>19</v>
      </c>
      <c r="B86" s="71">
        <f t="shared" si="28"/>
        <v>20</v>
      </c>
      <c r="C86" s="59">
        <f t="shared" si="26"/>
        <v>0</v>
      </c>
      <c r="D86" s="59">
        <f t="shared" si="10"/>
        <v>0</v>
      </c>
      <c r="E86" s="59">
        <f t="shared" si="11"/>
        <v>0</v>
      </c>
      <c r="F86" s="59">
        <f t="shared" si="12"/>
        <v>0</v>
      </c>
      <c r="G86" s="59">
        <f t="shared" si="13"/>
        <v>0</v>
      </c>
      <c r="H86" s="59">
        <f t="shared" si="14"/>
        <v>0</v>
      </c>
      <c r="I86" s="59">
        <f t="shared" si="15"/>
        <v>0</v>
      </c>
      <c r="J86" s="59">
        <f t="shared" si="16"/>
        <v>0</v>
      </c>
      <c r="K86" s="59">
        <f t="shared" si="17"/>
        <v>0</v>
      </c>
      <c r="L86" s="59">
        <f t="shared" si="18"/>
        <v>0</v>
      </c>
      <c r="M86" s="59">
        <f t="shared" si="19"/>
        <v>0</v>
      </c>
      <c r="N86" s="59">
        <f t="shared" si="20"/>
        <v>0</v>
      </c>
      <c r="O86" s="59">
        <f t="shared" si="21"/>
        <v>0</v>
      </c>
      <c r="P86" s="59">
        <f t="shared" si="22"/>
        <v>0</v>
      </c>
      <c r="Q86" s="59">
        <f t="shared" si="23"/>
        <v>0</v>
      </c>
      <c r="R86" s="59">
        <f t="shared" si="24"/>
        <v>0</v>
      </c>
      <c r="S86" s="59" t="str">
        <f t="shared" si="29"/>
        <v/>
      </c>
      <c r="T86" s="59">
        <f t="shared" si="25"/>
        <v>0</v>
      </c>
    </row>
    <row r="87" spans="1:20" hidden="1" outlineLevel="1" x14ac:dyDescent="0.2">
      <c r="A87" s="70">
        <f t="shared" si="27"/>
        <v>20</v>
      </c>
      <c r="B87" s="71">
        <f t="shared" si="28"/>
        <v>21</v>
      </c>
      <c r="C87" s="59">
        <f t="shared" si="26"/>
        <v>0</v>
      </c>
      <c r="D87" s="59">
        <f t="shared" si="10"/>
        <v>0</v>
      </c>
      <c r="E87" s="59">
        <f t="shared" si="11"/>
        <v>0</v>
      </c>
      <c r="F87" s="59">
        <f t="shared" si="12"/>
        <v>0</v>
      </c>
      <c r="G87" s="59">
        <f t="shared" si="13"/>
        <v>0</v>
      </c>
      <c r="H87" s="59">
        <f t="shared" si="14"/>
        <v>0</v>
      </c>
      <c r="I87" s="59">
        <f t="shared" si="15"/>
        <v>0</v>
      </c>
      <c r="J87" s="59">
        <f t="shared" si="16"/>
        <v>0</v>
      </c>
      <c r="K87" s="59">
        <f t="shared" si="17"/>
        <v>0</v>
      </c>
      <c r="L87" s="59">
        <f t="shared" si="18"/>
        <v>0</v>
      </c>
      <c r="M87" s="59">
        <f t="shared" si="19"/>
        <v>0</v>
      </c>
      <c r="N87" s="59">
        <f t="shared" si="20"/>
        <v>0</v>
      </c>
      <c r="O87" s="59">
        <f t="shared" si="21"/>
        <v>0</v>
      </c>
      <c r="P87" s="59">
        <f t="shared" si="22"/>
        <v>0</v>
      </c>
      <c r="Q87" s="59">
        <f t="shared" si="23"/>
        <v>0</v>
      </c>
      <c r="R87" s="59">
        <f t="shared" si="24"/>
        <v>0</v>
      </c>
      <c r="S87" s="59" t="str">
        <f t="shared" si="29"/>
        <v/>
      </c>
      <c r="T87" s="59">
        <f t="shared" si="25"/>
        <v>0</v>
      </c>
    </row>
    <row r="88" spans="1:20" hidden="1" outlineLevel="1" x14ac:dyDescent="0.2">
      <c r="A88" s="70">
        <f t="shared" si="27"/>
        <v>21</v>
      </c>
      <c r="B88" s="71">
        <f t="shared" si="28"/>
        <v>22</v>
      </c>
      <c r="C88" s="59">
        <f t="shared" si="26"/>
        <v>0</v>
      </c>
      <c r="D88" s="59">
        <f t="shared" si="10"/>
        <v>0</v>
      </c>
      <c r="E88" s="59">
        <f t="shared" si="11"/>
        <v>0</v>
      </c>
      <c r="F88" s="59">
        <f t="shared" si="12"/>
        <v>0</v>
      </c>
      <c r="G88" s="59">
        <f t="shared" si="13"/>
        <v>0</v>
      </c>
      <c r="H88" s="59">
        <f t="shared" si="14"/>
        <v>0</v>
      </c>
      <c r="I88" s="59">
        <f t="shared" si="15"/>
        <v>0</v>
      </c>
      <c r="J88" s="59">
        <f t="shared" si="16"/>
        <v>0</v>
      </c>
      <c r="K88" s="59">
        <f t="shared" si="17"/>
        <v>0</v>
      </c>
      <c r="L88" s="59">
        <f t="shared" si="18"/>
        <v>0</v>
      </c>
      <c r="M88" s="59">
        <f t="shared" si="19"/>
        <v>0</v>
      </c>
      <c r="N88" s="59">
        <f t="shared" si="20"/>
        <v>0</v>
      </c>
      <c r="O88" s="59">
        <f t="shared" si="21"/>
        <v>0</v>
      </c>
      <c r="P88" s="59">
        <f t="shared" si="22"/>
        <v>0</v>
      </c>
      <c r="Q88" s="59">
        <f t="shared" si="23"/>
        <v>0</v>
      </c>
      <c r="R88" s="59">
        <f t="shared" si="24"/>
        <v>0</v>
      </c>
      <c r="S88" s="59" t="str">
        <f t="shared" si="29"/>
        <v/>
      </c>
      <c r="T88" s="59">
        <f t="shared" si="25"/>
        <v>0</v>
      </c>
    </row>
    <row r="89" spans="1:20" hidden="1" outlineLevel="1" x14ac:dyDescent="0.2">
      <c r="A89" s="70">
        <f t="shared" si="27"/>
        <v>22</v>
      </c>
      <c r="B89" s="71">
        <f t="shared" si="28"/>
        <v>23</v>
      </c>
      <c r="C89" s="59">
        <f t="shared" si="26"/>
        <v>0</v>
      </c>
      <c r="D89" s="59">
        <f t="shared" si="10"/>
        <v>0</v>
      </c>
      <c r="E89" s="59">
        <f t="shared" si="11"/>
        <v>0</v>
      </c>
      <c r="F89" s="59">
        <f t="shared" si="12"/>
        <v>0</v>
      </c>
      <c r="G89" s="59">
        <f t="shared" si="13"/>
        <v>0</v>
      </c>
      <c r="H89" s="59">
        <f t="shared" si="14"/>
        <v>0</v>
      </c>
      <c r="I89" s="59">
        <f t="shared" si="15"/>
        <v>0</v>
      </c>
      <c r="J89" s="59">
        <f t="shared" si="16"/>
        <v>0</v>
      </c>
      <c r="K89" s="59">
        <f t="shared" si="17"/>
        <v>0</v>
      </c>
      <c r="L89" s="59">
        <f t="shared" si="18"/>
        <v>0</v>
      </c>
      <c r="M89" s="59">
        <f t="shared" si="19"/>
        <v>0</v>
      </c>
      <c r="N89" s="59">
        <f t="shared" si="20"/>
        <v>0</v>
      </c>
      <c r="O89" s="59">
        <f t="shared" si="21"/>
        <v>0</v>
      </c>
      <c r="P89" s="59">
        <f t="shared" si="22"/>
        <v>0</v>
      </c>
      <c r="Q89" s="59">
        <f t="shared" si="23"/>
        <v>0</v>
      </c>
      <c r="R89" s="59">
        <f t="shared" si="24"/>
        <v>0</v>
      </c>
      <c r="S89" s="59" t="str">
        <f t="shared" si="29"/>
        <v/>
      </c>
      <c r="T89" s="59">
        <f t="shared" si="25"/>
        <v>0</v>
      </c>
    </row>
    <row r="90" spans="1:20" hidden="1" outlineLevel="1" x14ac:dyDescent="0.2">
      <c r="A90" s="70">
        <f t="shared" si="27"/>
        <v>23</v>
      </c>
      <c r="B90" s="71">
        <f t="shared" si="28"/>
        <v>24</v>
      </c>
      <c r="C90" s="59">
        <f t="shared" si="26"/>
        <v>0</v>
      </c>
      <c r="D90" s="59">
        <f t="shared" si="10"/>
        <v>0</v>
      </c>
      <c r="E90" s="59">
        <f t="shared" si="11"/>
        <v>0</v>
      </c>
      <c r="F90" s="59">
        <f t="shared" si="12"/>
        <v>0</v>
      </c>
      <c r="G90" s="59">
        <f t="shared" si="13"/>
        <v>0</v>
      </c>
      <c r="H90" s="59">
        <f t="shared" si="14"/>
        <v>0</v>
      </c>
      <c r="I90" s="59">
        <f t="shared" si="15"/>
        <v>0</v>
      </c>
      <c r="J90" s="59">
        <f t="shared" si="16"/>
        <v>0</v>
      </c>
      <c r="K90" s="59">
        <f t="shared" si="17"/>
        <v>0</v>
      </c>
      <c r="L90" s="59">
        <f t="shared" si="18"/>
        <v>0</v>
      </c>
      <c r="M90" s="59">
        <f t="shared" si="19"/>
        <v>0</v>
      </c>
      <c r="N90" s="59">
        <f t="shared" si="20"/>
        <v>0</v>
      </c>
      <c r="O90" s="59">
        <f t="shared" si="21"/>
        <v>0</v>
      </c>
      <c r="P90" s="59">
        <f t="shared" si="22"/>
        <v>0</v>
      </c>
      <c r="Q90" s="59">
        <f t="shared" si="23"/>
        <v>0</v>
      </c>
      <c r="R90" s="59">
        <f t="shared" si="24"/>
        <v>0</v>
      </c>
      <c r="S90" s="59" t="str">
        <f t="shared" si="29"/>
        <v/>
      </c>
      <c r="T90" s="59">
        <f t="shared" si="25"/>
        <v>0</v>
      </c>
    </row>
    <row r="91" spans="1:20" hidden="1" outlineLevel="1" x14ac:dyDescent="0.2">
      <c r="A91" s="70">
        <f t="shared" si="27"/>
        <v>24</v>
      </c>
      <c r="B91" s="71">
        <f t="shared" si="28"/>
        <v>25</v>
      </c>
      <c r="C91" s="59">
        <f t="shared" si="26"/>
        <v>0</v>
      </c>
      <c r="D91" s="59">
        <f t="shared" si="10"/>
        <v>0</v>
      </c>
      <c r="E91" s="59">
        <f t="shared" si="11"/>
        <v>0</v>
      </c>
      <c r="F91" s="59">
        <f t="shared" si="12"/>
        <v>0</v>
      </c>
      <c r="G91" s="59">
        <f t="shared" si="13"/>
        <v>0</v>
      </c>
      <c r="H91" s="59">
        <f t="shared" si="14"/>
        <v>0</v>
      </c>
      <c r="I91" s="59">
        <f t="shared" si="15"/>
        <v>0</v>
      </c>
      <c r="J91" s="59">
        <f t="shared" si="16"/>
        <v>0</v>
      </c>
      <c r="K91" s="59">
        <f t="shared" si="17"/>
        <v>0</v>
      </c>
      <c r="L91" s="59">
        <f t="shared" si="18"/>
        <v>0</v>
      </c>
      <c r="M91" s="59">
        <f t="shared" si="19"/>
        <v>0</v>
      </c>
      <c r="N91" s="59">
        <f t="shared" si="20"/>
        <v>0</v>
      </c>
      <c r="O91" s="59">
        <f t="shared" si="21"/>
        <v>0</v>
      </c>
      <c r="P91" s="59">
        <f t="shared" si="22"/>
        <v>0</v>
      </c>
      <c r="Q91" s="59">
        <f t="shared" si="23"/>
        <v>0</v>
      </c>
      <c r="R91" s="59">
        <f t="shared" si="24"/>
        <v>0</v>
      </c>
      <c r="S91" s="59" t="str">
        <f t="shared" si="29"/>
        <v/>
      </c>
      <c r="T91" s="59">
        <f t="shared" si="25"/>
        <v>0</v>
      </c>
    </row>
    <row r="92" spans="1:20" hidden="1" outlineLevel="1" x14ac:dyDescent="0.2">
      <c r="A92" s="70">
        <f t="shared" si="27"/>
        <v>25</v>
      </c>
      <c r="B92" s="71">
        <f t="shared" si="28"/>
        <v>26</v>
      </c>
      <c r="C92" s="59">
        <f t="shared" si="26"/>
        <v>0</v>
      </c>
      <c r="D92" s="59">
        <f t="shared" si="10"/>
        <v>0</v>
      </c>
      <c r="E92" s="59">
        <f t="shared" si="11"/>
        <v>0</v>
      </c>
      <c r="F92" s="59">
        <f t="shared" si="12"/>
        <v>0</v>
      </c>
      <c r="G92" s="59">
        <f t="shared" si="13"/>
        <v>0</v>
      </c>
      <c r="H92" s="59">
        <f t="shared" si="14"/>
        <v>0</v>
      </c>
      <c r="I92" s="59">
        <f t="shared" si="15"/>
        <v>0</v>
      </c>
      <c r="J92" s="59">
        <f t="shared" si="16"/>
        <v>0</v>
      </c>
      <c r="K92" s="59">
        <f t="shared" si="17"/>
        <v>0</v>
      </c>
      <c r="L92" s="59">
        <f t="shared" si="18"/>
        <v>0</v>
      </c>
      <c r="M92" s="59">
        <f t="shared" si="19"/>
        <v>0</v>
      </c>
      <c r="N92" s="59">
        <f t="shared" si="20"/>
        <v>0</v>
      </c>
      <c r="O92" s="59">
        <f t="shared" si="21"/>
        <v>0</v>
      </c>
      <c r="P92" s="59">
        <f t="shared" si="22"/>
        <v>0</v>
      </c>
      <c r="Q92" s="59">
        <f t="shared" si="23"/>
        <v>0</v>
      </c>
      <c r="R92" s="59">
        <f t="shared" si="24"/>
        <v>0</v>
      </c>
      <c r="S92" s="59" t="str">
        <f t="shared" si="29"/>
        <v/>
      </c>
      <c r="T92" s="59">
        <f t="shared" si="25"/>
        <v>0</v>
      </c>
    </row>
    <row r="93" spans="1:20" hidden="1" outlineLevel="1" x14ac:dyDescent="0.2">
      <c r="A93" s="70">
        <f t="shared" si="27"/>
        <v>26</v>
      </c>
      <c r="B93" s="71">
        <f t="shared" si="28"/>
        <v>27</v>
      </c>
      <c r="C93" s="59">
        <f t="shared" si="26"/>
        <v>0</v>
      </c>
      <c r="D93" s="59">
        <f t="shared" si="10"/>
        <v>0</v>
      </c>
      <c r="E93" s="59">
        <f t="shared" si="11"/>
        <v>0</v>
      </c>
      <c r="F93" s="59">
        <f t="shared" si="12"/>
        <v>0</v>
      </c>
      <c r="G93" s="59">
        <f t="shared" si="13"/>
        <v>0</v>
      </c>
      <c r="H93" s="59">
        <f t="shared" si="14"/>
        <v>0</v>
      </c>
      <c r="I93" s="59">
        <f t="shared" si="15"/>
        <v>0</v>
      </c>
      <c r="J93" s="59">
        <f t="shared" si="16"/>
        <v>0</v>
      </c>
      <c r="K93" s="59">
        <f t="shared" si="17"/>
        <v>0</v>
      </c>
      <c r="L93" s="59">
        <f t="shared" si="18"/>
        <v>0</v>
      </c>
      <c r="M93" s="59">
        <f t="shared" si="19"/>
        <v>0</v>
      </c>
      <c r="N93" s="59">
        <f t="shared" si="20"/>
        <v>0</v>
      </c>
      <c r="O93" s="59">
        <f t="shared" si="21"/>
        <v>0</v>
      </c>
      <c r="P93" s="59">
        <f t="shared" si="22"/>
        <v>0</v>
      </c>
      <c r="Q93" s="59">
        <f t="shared" si="23"/>
        <v>0</v>
      </c>
      <c r="R93" s="59">
        <f t="shared" si="24"/>
        <v>0</v>
      </c>
      <c r="S93" s="59" t="str">
        <f t="shared" si="29"/>
        <v/>
      </c>
      <c r="T93" s="59">
        <f t="shared" si="25"/>
        <v>0</v>
      </c>
    </row>
    <row r="94" spans="1:20" hidden="1" outlineLevel="1" x14ac:dyDescent="0.2">
      <c r="A94" s="70">
        <f t="shared" si="27"/>
        <v>27</v>
      </c>
      <c r="B94" s="71">
        <f t="shared" si="28"/>
        <v>28</v>
      </c>
      <c r="C94" s="59">
        <f t="shared" si="26"/>
        <v>0</v>
      </c>
      <c r="D94" s="59">
        <f t="shared" si="10"/>
        <v>0</v>
      </c>
      <c r="E94" s="59">
        <f t="shared" si="11"/>
        <v>0</v>
      </c>
      <c r="F94" s="59">
        <f t="shared" si="12"/>
        <v>0</v>
      </c>
      <c r="G94" s="59">
        <f t="shared" si="13"/>
        <v>0</v>
      </c>
      <c r="H94" s="59">
        <f t="shared" si="14"/>
        <v>0</v>
      </c>
      <c r="I94" s="59">
        <f t="shared" si="15"/>
        <v>0</v>
      </c>
      <c r="J94" s="59">
        <f t="shared" si="16"/>
        <v>0</v>
      </c>
      <c r="K94" s="59">
        <f t="shared" si="17"/>
        <v>0</v>
      </c>
      <c r="L94" s="59">
        <f t="shared" si="18"/>
        <v>0</v>
      </c>
      <c r="M94" s="59">
        <f t="shared" si="19"/>
        <v>0</v>
      </c>
      <c r="N94" s="59">
        <f t="shared" si="20"/>
        <v>0</v>
      </c>
      <c r="O94" s="59">
        <f t="shared" si="21"/>
        <v>0</v>
      </c>
      <c r="P94" s="59">
        <f t="shared" si="22"/>
        <v>0</v>
      </c>
      <c r="Q94" s="59">
        <f t="shared" si="23"/>
        <v>0</v>
      </c>
      <c r="R94" s="59">
        <f t="shared" si="24"/>
        <v>0</v>
      </c>
      <c r="S94" s="59" t="str">
        <f t="shared" si="29"/>
        <v/>
      </c>
      <c r="T94" s="59">
        <f t="shared" si="25"/>
        <v>0</v>
      </c>
    </row>
    <row r="95" spans="1:20" hidden="1" outlineLevel="1" x14ac:dyDescent="0.2">
      <c r="A95" s="70">
        <f t="shared" si="27"/>
        <v>28</v>
      </c>
      <c r="B95" s="71">
        <f t="shared" si="28"/>
        <v>29</v>
      </c>
      <c r="C95" s="59">
        <f t="shared" si="26"/>
        <v>0</v>
      </c>
      <c r="D95" s="59">
        <f t="shared" si="10"/>
        <v>0</v>
      </c>
      <c r="E95" s="59">
        <f t="shared" si="11"/>
        <v>0</v>
      </c>
      <c r="F95" s="59">
        <f t="shared" si="12"/>
        <v>0</v>
      </c>
      <c r="G95" s="59">
        <f t="shared" si="13"/>
        <v>0</v>
      </c>
      <c r="H95" s="59">
        <f t="shared" si="14"/>
        <v>0</v>
      </c>
      <c r="I95" s="59">
        <f t="shared" si="15"/>
        <v>0</v>
      </c>
      <c r="J95" s="59">
        <f t="shared" si="16"/>
        <v>0</v>
      </c>
      <c r="K95" s="59">
        <f t="shared" si="17"/>
        <v>0</v>
      </c>
      <c r="L95" s="59">
        <f t="shared" si="18"/>
        <v>0</v>
      </c>
      <c r="M95" s="59">
        <f t="shared" si="19"/>
        <v>0</v>
      </c>
      <c r="N95" s="59">
        <f t="shared" si="20"/>
        <v>0</v>
      </c>
      <c r="O95" s="59">
        <f t="shared" si="21"/>
        <v>0</v>
      </c>
      <c r="P95" s="59">
        <f t="shared" si="22"/>
        <v>0</v>
      </c>
      <c r="Q95" s="59">
        <f t="shared" si="23"/>
        <v>0</v>
      </c>
      <c r="R95" s="59">
        <f t="shared" si="24"/>
        <v>0</v>
      </c>
      <c r="S95" s="59" t="str">
        <f t="shared" si="29"/>
        <v/>
      </c>
      <c r="T95" s="59">
        <f t="shared" si="25"/>
        <v>0</v>
      </c>
    </row>
    <row r="96" spans="1:20" hidden="1" outlineLevel="1" x14ac:dyDescent="0.2">
      <c r="A96" s="70">
        <f t="shared" si="27"/>
        <v>29</v>
      </c>
      <c r="B96" s="71">
        <f t="shared" si="28"/>
        <v>30</v>
      </c>
      <c r="C96" s="59">
        <f t="shared" si="26"/>
        <v>0</v>
      </c>
      <c r="D96" s="59">
        <f t="shared" si="10"/>
        <v>0</v>
      </c>
      <c r="E96" s="59">
        <f t="shared" si="11"/>
        <v>0</v>
      </c>
      <c r="F96" s="59">
        <f t="shared" si="12"/>
        <v>0</v>
      </c>
      <c r="G96" s="59">
        <f t="shared" si="13"/>
        <v>0</v>
      </c>
      <c r="H96" s="59">
        <f t="shared" si="14"/>
        <v>0</v>
      </c>
      <c r="I96" s="59">
        <f t="shared" si="15"/>
        <v>0</v>
      </c>
      <c r="J96" s="59">
        <f t="shared" si="16"/>
        <v>0</v>
      </c>
      <c r="K96" s="59">
        <f t="shared" si="17"/>
        <v>0</v>
      </c>
      <c r="L96" s="59">
        <f t="shared" si="18"/>
        <v>0</v>
      </c>
      <c r="M96" s="59">
        <f t="shared" si="19"/>
        <v>0</v>
      </c>
      <c r="N96" s="59">
        <f t="shared" si="20"/>
        <v>0</v>
      </c>
      <c r="O96" s="59">
        <f t="shared" si="21"/>
        <v>0</v>
      </c>
      <c r="P96" s="59">
        <f t="shared" si="22"/>
        <v>0</v>
      </c>
      <c r="Q96" s="59">
        <f t="shared" si="23"/>
        <v>0</v>
      </c>
      <c r="R96" s="59">
        <f t="shared" si="24"/>
        <v>0</v>
      </c>
      <c r="S96" s="59" t="str">
        <f t="shared" si="29"/>
        <v/>
      </c>
      <c r="T96" s="59">
        <f t="shared" si="25"/>
        <v>0</v>
      </c>
    </row>
    <row r="97" spans="1:20" hidden="1" outlineLevel="1" x14ac:dyDescent="0.2">
      <c r="A97" s="70">
        <f t="shared" si="27"/>
        <v>30</v>
      </c>
      <c r="B97" s="71">
        <f t="shared" si="28"/>
        <v>31</v>
      </c>
      <c r="C97" s="59">
        <f t="shared" si="26"/>
        <v>0</v>
      </c>
      <c r="D97" s="59">
        <f t="shared" si="10"/>
        <v>0</v>
      </c>
      <c r="E97" s="59">
        <f t="shared" si="11"/>
        <v>0</v>
      </c>
      <c r="F97" s="59">
        <f t="shared" si="12"/>
        <v>0</v>
      </c>
      <c r="G97" s="59">
        <f t="shared" si="13"/>
        <v>0</v>
      </c>
      <c r="H97" s="59">
        <f t="shared" si="14"/>
        <v>0</v>
      </c>
      <c r="I97" s="59">
        <f t="shared" si="15"/>
        <v>0</v>
      </c>
      <c r="J97" s="59">
        <f t="shared" si="16"/>
        <v>0</v>
      </c>
      <c r="K97" s="59">
        <f t="shared" si="17"/>
        <v>0</v>
      </c>
      <c r="L97" s="59">
        <f t="shared" si="18"/>
        <v>0</v>
      </c>
      <c r="M97" s="59">
        <f t="shared" si="19"/>
        <v>0</v>
      </c>
      <c r="N97" s="59">
        <f t="shared" si="20"/>
        <v>0</v>
      </c>
      <c r="O97" s="59">
        <f t="shared" si="21"/>
        <v>0</v>
      </c>
      <c r="P97" s="59">
        <f t="shared" si="22"/>
        <v>0</v>
      </c>
      <c r="Q97" s="59">
        <f t="shared" si="23"/>
        <v>0</v>
      </c>
      <c r="R97" s="59">
        <f t="shared" si="24"/>
        <v>0</v>
      </c>
      <c r="S97" s="59" t="str">
        <f t="shared" si="29"/>
        <v/>
      </c>
      <c r="T97" s="59">
        <f t="shared" si="25"/>
        <v>0</v>
      </c>
    </row>
    <row r="98" spans="1:20" hidden="1" outlineLevel="1" x14ac:dyDescent="0.2">
      <c r="A98" s="70">
        <f t="shared" si="27"/>
        <v>31</v>
      </c>
      <c r="B98" s="71">
        <f t="shared" si="28"/>
        <v>32</v>
      </c>
      <c r="C98" s="59">
        <f t="shared" si="26"/>
        <v>0</v>
      </c>
      <c r="D98" s="59">
        <f t="shared" si="10"/>
        <v>0</v>
      </c>
      <c r="E98" s="59">
        <f t="shared" si="11"/>
        <v>0</v>
      </c>
      <c r="F98" s="59">
        <f t="shared" si="12"/>
        <v>0</v>
      </c>
      <c r="G98" s="59">
        <f t="shared" si="13"/>
        <v>0</v>
      </c>
      <c r="H98" s="59">
        <f t="shared" si="14"/>
        <v>0</v>
      </c>
      <c r="I98" s="59">
        <f t="shared" si="15"/>
        <v>0</v>
      </c>
      <c r="J98" s="59">
        <f t="shared" si="16"/>
        <v>0</v>
      </c>
      <c r="K98" s="59">
        <f t="shared" si="17"/>
        <v>0</v>
      </c>
      <c r="L98" s="59">
        <f t="shared" si="18"/>
        <v>0</v>
      </c>
      <c r="M98" s="59">
        <f t="shared" si="19"/>
        <v>0</v>
      </c>
      <c r="N98" s="59">
        <f t="shared" si="20"/>
        <v>0</v>
      </c>
      <c r="O98" s="59">
        <f t="shared" si="21"/>
        <v>0</v>
      </c>
      <c r="P98" s="59">
        <f t="shared" si="22"/>
        <v>0</v>
      </c>
      <c r="Q98" s="59">
        <f t="shared" si="23"/>
        <v>0</v>
      </c>
      <c r="R98" s="59">
        <f t="shared" si="24"/>
        <v>0</v>
      </c>
      <c r="S98" s="59" t="str">
        <f t="shared" si="29"/>
        <v/>
      </c>
      <c r="T98" s="59">
        <f t="shared" si="25"/>
        <v>0</v>
      </c>
    </row>
    <row r="99" spans="1:20" hidden="1" outlineLevel="1" x14ac:dyDescent="0.2">
      <c r="A99" s="70">
        <f t="shared" si="27"/>
        <v>32</v>
      </c>
      <c r="B99" s="71">
        <f t="shared" si="28"/>
        <v>33</v>
      </c>
      <c r="C99" s="59">
        <f t="shared" si="26"/>
        <v>0</v>
      </c>
      <c r="D99" s="59">
        <f t="shared" si="10"/>
        <v>0</v>
      </c>
      <c r="E99" s="59">
        <f t="shared" si="11"/>
        <v>0</v>
      </c>
      <c r="F99" s="59">
        <f t="shared" si="12"/>
        <v>0</v>
      </c>
      <c r="G99" s="59">
        <f t="shared" si="13"/>
        <v>0</v>
      </c>
      <c r="H99" s="59">
        <f t="shared" si="14"/>
        <v>0</v>
      </c>
      <c r="I99" s="59">
        <f t="shared" si="15"/>
        <v>0</v>
      </c>
      <c r="J99" s="59">
        <f t="shared" si="16"/>
        <v>0</v>
      </c>
      <c r="K99" s="59">
        <f t="shared" si="17"/>
        <v>0</v>
      </c>
      <c r="L99" s="59">
        <f t="shared" si="18"/>
        <v>0</v>
      </c>
      <c r="M99" s="59">
        <f t="shared" si="19"/>
        <v>0</v>
      </c>
      <c r="N99" s="59">
        <f t="shared" si="20"/>
        <v>0</v>
      </c>
      <c r="O99" s="59">
        <f t="shared" si="21"/>
        <v>0</v>
      </c>
      <c r="P99" s="59">
        <f t="shared" si="22"/>
        <v>0</v>
      </c>
      <c r="Q99" s="59">
        <f t="shared" si="23"/>
        <v>0</v>
      </c>
      <c r="R99" s="59">
        <f t="shared" si="24"/>
        <v>0</v>
      </c>
      <c r="S99" s="59" t="str">
        <f t="shared" si="29"/>
        <v/>
      </c>
      <c r="T99" s="59">
        <f t="shared" si="25"/>
        <v>0</v>
      </c>
    </row>
    <row r="100" spans="1:20" hidden="1" outlineLevel="1" x14ac:dyDescent="0.2">
      <c r="A100" s="70">
        <f t="shared" si="27"/>
        <v>33</v>
      </c>
      <c r="B100" s="71">
        <f t="shared" si="28"/>
        <v>34</v>
      </c>
      <c r="C100" s="59">
        <f t="shared" si="26"/>
        <v>0</v>
      </c>
      <c r="D100" s="59">
        <f t="shared" si="10"/>
        <v>0</v>
      </c>
      <c r="E100" s="59">
        <f t="shared" si="11"/>
        <v>0</v>
      </c>
      <c r="F100" s="59">
        <f t="shared" si="12"/>
        <v>0</v>
      </c>
      <c r="G100" s="59">
        <f t="shared" si="13"/>
        <v>0</v>
      </c>
      <c r="H100" s="59">
        <f t="shared" si="14"/>
        <v>0</v>
      </c>
      <c r="I100" s="59">
        <f t="shared" si="15"/>
        <v>0</v>
      </c>
      <c r="J100" s="59">
        <f t="shared" si="16"/>
        <v>0</v>
      </c>
      <c r="K100" s="59">
        <f t="shared" si="17"/>
        <v>0</v>
      </c>
      <c r="L100" s="59">
        <f t="shared" si="18"/>
        <v>0</v>
      </c>
      <c r="M100" s="59">
        <f t="shared" si="19"/>
        <v>0</v>
      </c>
      <c r="N100" s="59">
        <f t="shared" si="20"/>
        <v>0</v>
      </c>
      <c r="O100" s="59">
        <f t="shared" si="21"/>
        <v>0</v>
      </c>
      <c r="P100" s="59">
        <f t="shared" si="22"/>
        <v>0</v>
      </c>
      <c r="Q100" s="59">
        <f t="shared" si="23"/>
        <v>0</v>
      </c>
      <c r="R100" s="59">
        <f t="shared" si="24"/>
        <v>0</v>
      </c>
      <c r="S100" s="59" t="str">
        <f t="shared" si="29"/>
        <v/>
      </c>
      <c r="T100" s="59">
        <f t="shared" si="25"/>
        <v>0</v>
      </c>
    </row>
    <row r="101" spans="1:20" hidden="1" outlineLevel="1" x14ac:dyDescent="0.2">
      <c r="A101" s="70">
        <f t="shared" si="27"/>
        <v>34</v>
      </c>
      <c r="B101" s="71">
        <f t="shared" si="28"/>
        <v>35</v>
      </c>
      <c r="C101" s="59">
        <f t="shared" si="26"/>
        <v>0</v>
      </c>
      <c r="D101" s="59">
        <f t="shared" si="10"/>
        <v>0</v>
      </c>
      <c r="E101" s="59">
        <f t="shared" si="11"/>
        <v>0</v>
      </c>
      <c r="F101" s="59">
        <f t="shared" si="12"/>
        <v>0</v>
      </c>
      <c r="G101" s="59">
        <f t="shared" si="13"/>
        <v>0</v>
      </c>
      <c r="H101" s="59">
        <f t="shared" si="14"/>
        <v>0</v>
      </c>
      <c r="I101" s="59">
        <f t="shared" si="15"/>
        <v>0</v>
      </c>
      <c r="J101" s="59">
        <f t="shared" si="16"/>
        <v>0</v>
      </c>
      <c r="K101" s="59">
        <f t="shared" si="17"/>
        <v>0</v>
      </c>
      <c r="L101" s="59">
        <f t="shared" si="18"/>
        <v>0</v>
      </c>
      <c r="M101" s="59">
        <f t="shared" si="19"/>
        <v>0</v>
      </c>
      <c r="N101" s="59">
        <f t="shared" si="20"/>
        <v>0</v>
      </c>
      <c r="O101" s="59">
        <f t="shared" si="21"/>
        <v>0</v>
      </c>
      <c r="P101" s="59">
        <f t="shared" si="22"/>
        <v>0</v>
      </c>
      <c r="Q101" s="59">
        <f t="shared" si="23"/>
        <v>0</v>
      </c>
      <c r="R101" s="59">
        <f t="shared" si="24"/>
        <v>0</v>
      </c>
      <c r="S101" s="59" t="str">
        <f t="shared" ref="S101:S132" si="30">IF(S$60="","",IF(OR($A101="",VLOOKUP(S$60,TABELL,7,0)=""),"",IF(VLOOKUP(S$60,TABELL,7,0)&lt;$B101,0,-VLOOKUP(S$60,TABELL,12,0))))</f>
        <v/>
      </c>
      <c r="T101" s="59">
        <f t="shared" si="25"/>
        <v>0</v>
      </c>
    </row>
    <row r="102" spans="1:20" hidden="1" outlineLevel="1" x14ac:dyDescent="0.2">
      <c r="A102" s="70">
        <f t="shared" si="27"/>
        <v>35</v>
      </c>
      <c r="B102" s="71">
        <f t="shared" si="28"/>
        <v>36</v>
      </c>
      <c r="C102" s="59">
        <f t="shared" si="26"/>
        <v>0</v>
      </c>
      <c r="D102" s="59">
        <f t="shared" si="10"/>
        <v>0</v>
      </c>
      <c r="E102" s="59">
        <f t="shared" si="11"/>
        <v>0</v>
      </c>
      <c r="F102" s="59">
        <f t="shared" si="12"/>
        <v>0</v>
      </c>
      <c r="G102" s="59">
        <f t="shared" si="13"/>
        <v>0</v>
      </c>
      <c r="H102" s="59">
        <f t="shared" si="14"/>
        <v>0</v>
      </c>
      <c r="I102" s="59">
        <f t="shared" si="15"/>
        <v>0</v>
      </c>
      <c r="J102" s="59">
        <f t="shared" si="16"/>
        <v>0</v>
      </c>
      <c r="K102" s="59">
        <f t="shared" si="17"/>
        <v>0</v>
      </c>
      <c r="L102" s="59">
        <f t="shared" si="18"/>
        <v>0</v>
      </c>
      <c r="M102" s="59">
        <f t="shared" si="19"/>
        <v>0</v>
      </c>
      <c r="N102" s="59">
        <f t="shared" si="20"/>
        <v>0</v>
      </c>
      <c r="O102" s="59">
        <f t="shared" si="21"/>
        <v>0</v>
      </c>
      <c r="P102" s="59">
        <f t="shared" si="22"/>
        <v>0</v>
      </c>
      <c r="Q102" s="59">
        <f t="shared" si="23"/>
        <v>0</v>
      </c>
      <c r="R102" s="59">
        <f t="shared" si="24"/>
        <v>0</v>
      </c>
      <c r="S102" s="59" t="str">
        <f t="shared" si="30"/>
        <v/>
      </c>
      <c r="T102" s="59">
        <f t="shared" si="25"/>
        <v>0</v>
      </c>
    </row>
    <row r="103" spans="1:20" hidden="1" outlineLevel="1" x14ac:dyDescent="0.2">
      <c r="A103" s="70">
        <f t="shared" si="27"/>
        <v>36</v>
      </c>
      <c r="B103" s="71">
        <f t="shared" si="28"/>
        <v>37</v>
      </c>
      <c r="C103" s="59">
        <f t="shared" si="26"/>
        <v>0</v>
      </c>
      <c r="D103" s="59">
        <f t="shared" si="10"/>
        <v>0</v>
      </c>
      <c r="E103" s="59">
        <f t="shared" si="11"/>
        <v>0</v>
      </c>
      <c r="F103" s="59">
        <f t="shared" si="12"/>
        <v>0</v>
      </c>
      <c r="G103" s="59">
        <f t="shared" si="13"/>
        <v>0</v>
      </c>
      <c r="H103" s="59">
        <f t="shared" si="14"/>
        <v>0</v>
      </c>
      <c r="I103" s="59">
        <f t="shared" si="15"/>
        <v>0</v>
      </c>
      <c r="J103" s="59">
        <f t="shared" si="16"/>
        <v>0</v>
      </c>
      <c r="K103" s="59">
        <f t="shared" si="17"/>
        <v>0</v>
      </c>
      <c r="L103" s="59">
        <f t="shared" si="18"/>
        <v>0</v>
      </c>
      <c r="M103" s="59">
        <f t="shared" si="19"/>
        <v>0</v>
      </c>
      <c r="N103" s="59">
        <f t="shared" si="20"/>
        <v>0</v>
      </c>
      <c r="O103" s="59">
        <f t="shared" si="21"/>
        <v>0</v>
      </c>
      <c r="P103" s="59">
        <f t="shared" si="22"/>
        <v>0</v>
      </c>
      <c r="Q103" s="59">
        <f t="shared" si="23"/>
        <v>0</v>
      </c>
      <c r="R103" s="59">
        <f t="shared" si="24"/>
        <v>0</v>
      </c>
      <c r="S103" s="59" t="str">
        <f t="shared" si="30"/>
        <v/>
      </c>
      <c r="T103" s="59">
        <f t="shared" si="25"/>
        <v>0</v>
      </c>
    </row>
    <row r="104" spans="1:20" hidden="1" outlineLevel="1" x14ac:dyDescent="0.2">
      <c r="A104" s="70">
        <f t="shared" si="27"/>
        <v>37</v>
      </c>
      <c r="B104" s="71">
        <f t="shared" si="28"/>
        <v>38</v>
      </c>
      <c r="C104" s="59">
        <f t="shared" si="26"/>
        <v>0</v>
      </c>
      <c r="D104" s="59">
        <f t="shared" si="10"/>
        <v>0</v>
      </c>
      <c r="E104" s="59">
        <f t="shared" si="11"/>
        <v>0</v>
      </c>
      <c r="F104" s="59">
        <f t="shared" si="12"/>
        <v>0</v>
      </c>
      <c r="G104" s="59">
        <f t="shared" si="13"/>
        <v>0</v>
      </c>
      <c r="H104" s="59">
        <f t="shared" si="14"/>
        <v>0</v>
      </c>
      <c r="I104" s="59">
        <f t="shared" si="15"/>
        <v>0</v>
      </c>
      <c r="J104" s="59">
        <f t="shared" si="16"/>
        <v>0</v>
      </c>
      <c r="K104" s="59">
        <f t="shared" si="17"/>
        <v>0</v>
      </c>
      <c r="L104" s="59">
        <f t="shared" si="18"/>
        <v>0</v>
      </c>
      <c r="M104" s="59">
        <f t="shared" si="19"/>
        <v>0</v>
      </c>
      <c r="N104" s="59">
        <f t="shared" si="20"/>
        <v>0</v>
      </c>
      <c r="O104" s="59">
        <f t="shared" si="21"/>
        <v>0</v>
      </c>
      <c r="P104" s="59">
        <f t="shared" si="22"/>
        <v>0</v>
      </c>
      <c r="Q104" s="59">
        <f t="shared" si="23"/>
        <v>0</v>
      </c>
      <c r="R104" s="59">
        <f t="shared" si="24"/>
        <v>0</v>
      </c>
      <c r="S104" s="59" t="str">
        <f t="shared" si="30"/>
        <v/>
      </c>
      <c r="T104" s="59">
        <f t="shared" si="25"/>
        <v>0</v>
      </c>
    </row>
    <row r="105" spans="1:20" hidden="1" outlineLevel="1" x14ac:dyDescent="0.2">
      <c r="A105" s="70">
        <f t="shared" si="27"/>
        <v>38</v>
      </c>
      <c r="B105" s="71">
        <f t="shared" si="28"/>
        <v>39</v>
      </c>
      <c r="C105" s="59">
        <f t="shared" si="26"/>
        <v>0</v>
      </c>
      <c r="D105" s="59">
        <f t="shared" si="10"/>
        <v>0</v>
      </c>
      <c r="E105" s="59">
        <f t="shared" si="11"/>
        <v>0</v>
      </c>
      <c r="F105" s="59">
        <f t="shared" si="12"/>
        <v>0</v>
      </c>
      <c r="G105" s="59">
        <f t="shared" si="13"/>
        <v>0</v>
      </c>
      <c r="H105" s="59">
        <f t="shared" si="14"/>
        <v>0</v>
      </c>
      <c r="I105" s="59">
        <f t="shared" si="15"/>
        <v>0</v>
      </c>
      <c r="J105" s="59">
        <f t="shared" si="16"/>
        <v>0</v>
      </c>
      <c r="K105" s="59">
        <f t="shared" si="17"/>
        <v>0</v>
      </c>
      <c r="L105" s="59">
        <f t="shared" si="18"/>
        <v>0</v>
      </c>
      <c r="M105" s="59">
        <f t="shared" si="19"/>
        <v>0</v>
      </c>
      <c r="N105" s="59">
        <f t="shared" si="20"/>
        <v>0</v>
      </c>
      <c r="O105" s="59">
        <f t="shared" si="21"/>
        <v>0</v>
      </c>
      <c r="P105" s="59">
        <f t="shared" si="22"/>
        <v>0</v>
      </c>
      <c r="Q105" s="59">
        <f t="shared" si="23"/>
        <v>0</v>
      </c>
      <c r="R105" s="59">
        <f t="shared" si="24"/>
        <v>0</v>
      </c>
      <c r="S105" s="59" t="str">
        <f t="shared" si="30"/>
        <v/>
      </c>
      <c r="T105" s="59">
        <f t="shared" si="25"/>
        <v>0</v>
      </c>
    </row>
    <row r="106" spans="1:20" hidden="1" outlineLevel="1" x14ac:dyDescent="0.2">
      <c r="A106" s="70">
        <f t="shared" si="27"/>
        <v>39</v>
      </c>
      <c r="B106" s="71">
        <f t="shared" si="28"/>
        <v>40</v>
      </c>
      <c r="C106" s="59">
        <f t="shared" si="26"/>
        <v>0</v>
      </c>
      <c r="D106" s="59">
        <f t="shared" si="10"/>
        <v>0</v>
      </c>
      <c r="E106" s="59">
        <f t="shared" si="11"/>
        <v>0</v>
      </c>
      <c r="F106" s="59">
        <f t="shared" si="12"/>
        <v>0</v>
      </c>
      <c r="G106" s="59">
        <f t="shared" si="13"/>
        <v>0</v>
      </c>
      <c r="H106" s="59">
        <f t="shared" si="14"/>
        <v>0</v>
      </c>
      <c r="I106" s="59">
        <f t="shared" si="15"/>
        <v>0</v>
      </c>
      <c r="J106" s="59">
        <f t="shared" si="16"/>
        <v>0</v>
      </c>
      <c r="K106" s="59">
        <f t="shared" si="17"/>
        <v>0</v>
      </c>
      <c r="L106" s="59">
        <f t="shared" si="18"/>
        <v>0</v>
      </c>
      <c r="M106" s="59">
        <f t="shared" si="19"/>
        <v>0</v>
      </c>
      <c r="N106" s="59">
        <f t="shared" si="20"/>
        <v>0</v>
      </c>
      <c r="O106" s="59">
        <f t="shared" si="21"/>
        <v>0</v>
      </c>
      <c r="P106" s="59">
        <f t="shared" si="22"/>
        <v>0</v>
      </c>
      <c r="Q106" s="59">
        <f t="shared" si="23"/>
        <v>0</v>
      </c>
      <c r="R106" s="59">
        <f t="shared" si="24"/>
        <v>0</v>
      </c>
      <c r="S106" s="59" t="str">
        <f t="shared" si="30"/>
        <v/>
      </c>
      <c r="T106" s="59">
        <f t="shared" si="25"/>
        <v>0</v>
      </c>
    </row>
    <row r="107" spans="1:20" hidden="1" outlineLevel="1" x14ac:dyDescent="0.2">
      <c r="A107" s="70">
        <f t="shared" si="27"/>
        <v>40</v>
      </c>
      <c r="B107" s="71">
        <f t="shared" si="28"/>
        <v>41</v>
      </c>
      <c r="C107" s="59">
        <f t="shared" si="26"/>
        <v>0</v>
      </c>
      <c r="D107" s="59">
        <f t="shared" si="10"/>
        <v>0</v>
      </c>
      <c r="E107" s="59">
        <f t="shared" si="11"/>
        <v>0</v>
      </c>
      <c r="F107" s="59">
        <f t="shared" si="12"/>
        <v>0</v>
      </c>
      <c r="G107" s="59">
        <f t="shared" si="13"/>
        <v>0</v>
      </c>
      <c r="H107" s="59">
        <f t="shared" si="14"/>
        <v>0</v>
      </c>
      <c r="I107" s="59">
        <f t="shared" si="15"/>
        <v>0</v>
      </c>
      <c r="J107" s="59">
        <f t="shared" si="16"/>
        <v>0</v>
      </c>
      <c r="K107" s="59">
        <f t="shared" si="17"/>
        <v>0</v>
      </c>
      <c r="L107" s="59">
        <f t="shared" si="18"/>
        <v>0</v>
      </c>
      <c r="M107" s="59">
        <f t="shared" si="19"/>
        <v>0</v>
      </c>
      <c r="N107" s="59">
        <f t="shared" si="20"/>
        <v>0</v>
      </c>
      <c r="O107" s="59">
        <f t="shared" si="21"/>
        <v>0</v>
      </c>
      <c r="P107" s="59">
        <f t="shared" si="22"/>
        <v>0</v>
      </c>
      <c r="Q107" s="59">
        <f t="shared" si="23"/>
        <v>0</v>
      </c>
      <c r="R107" s="59">
        <f t="shared" si="24"/>
        <v>0</v>
      </c>
      <c r="S107" s="59" t="str">
        <f t="shared" si="30"/>
        <v/>
      </c>
      <c r="T107" s="59">
        <f t="shared" si="25"/>
        <v>0</v>
      </c>
    </row>
    <row r="108" spans="1:20" hidden="1" outlineLevel="1" x14ac:dyDescent="0.2">
      <c r="A108" s="70">
        <f t="shared" si="27"/>
        <v>41</v>
      </c>
      <c r="B108" s="71">
        <f t="shared" si="28"/>
        <v>42</v>
      </c>
      <c r="C108" s="59">
        <f t="shared" si="26"/>
        <v>0</v>
      </c>
      <c r="D108" s="59">
        <f t="shared" si="10"/>
        <v>0</v>
      </c>
      <c r="E108" s="59">
        <f t="shared" si="11"/>
        <v>0</v>
      </c>
      <c r="F108" s="59">
        <f t="shared" si="12"/>
        <v>0</v>
      </c>
      <c r="G108" s="59">
        <f t="shared" si="13"/>
        <v>0</v>
      </c>
      <c r="H108" s="59">
        <f t="shared" si="14"/>
        <v>0</v>
      </c>
      <c r="I108" s="59">
        <f t="shared" si="15"/>
        <v>0</v>
      </c>
      <c r="J108" s="59">
        <f t="shared" si="16"/>
        <v>0</v>
      </c>
      <c r="K108" s="59">
        <f t="shared" si="17"/>
        <v>0</v>
      </c>
      <c r="L108" s="59">
        <f t="shared" si="18"/>
        <v>0</v>
      </c>
      <c r="M108" s="59">
        <f t="shared" si="19"/>
        <v>0</v>
      </c>
      <c r="N108" s="59">
        <f t="shared" si="20"/>
        <v>0</v>
      </c>
      <c r="O108" s="59">
        <f t="shared" si="21"/>
        <v>0</v>
      </c>
      <c r="P108" s="59">
        <f t="shared" si="22"/>
        <v>0</v>
      </c>
      <c r="Q108" s="59">
        <f t="shared" si="23"/>
        <v>0</v>
      </c>
      <c r="R108" s="59">
        <f t="shared" si="24"/>
        <v>0</v>
      </c>
      <c r="S108" s="59" t="str">
        <f t="shared" si="30"/>
        <v/>
      </c>
      <c r="T108" s="59">
        <f t="shared" si="25"/>
        <v>0</v>
      </c>
    </row>
    <row r="109" spans="1:20" hidden="1" outlineLevel="1" x14ac:dyDescent="0.2">
      <c r="A109" s="70">
        <f t="shared" si="27"/>
        <v>42</v>
      </c>
      <c r="B109" s="71">
        <f t="shared" si="28"/>
        <v>43</v>
      </c>
      <c r="C109" s="59">
        <f t="shared" si="26"/>
        <v>0</v>
      </c>
      <c r="D109" s="59">
        <f t="shared" si="10"/>
        <v>0</v>
      </c>
      <c r="E109" s="59">
        <f t="shared" si="11"/>
        <v>0</v>
      </c>
      <c r="F109" s="59">
        <f t="shared" si="12"/>
        <v>0</v>
      </c>
      <c r="G109" s="59">
        <f t="shared" si="13"/>
        <v>0</v>
      </c>
      <c r="H109" s="59">
        <f t="shared" si="14"/>
        <v>0</v>
      </c>
      <c r="I109" s="59">
        <f t="shared" si="15"/>
        <v>0</v>
      </c>
      <c r="J109" s="59">
        <f t="shared" si="16"/>
        <v>0</v>
      </c>
      <c r="K109" s="59">
        <f t="shared" si="17"/>
        <v>0</v>
      </c>
      <c r="L109" s="59">
        <f t="shared" si="18"/>
        <v>0</v>
      </c>
      <c r="M109" s="59">
        <f t="shared" si="19"/>
        <v>0</v>
      </c>
      <c r="N109" s="59">
        <f t="shared" si="20"/>
        <v>0</v>
      </c>
      <c r="O109" s="59">
        <f t="shared" si="21"/>
        <v>0</v>
      </c>
      <c r="P109" s="59">
        <f t="shared" si="22"/>
        <v>0</v>
      </c>
      <c r="Q109" s="59">
        <f t="shared" si="23"/>
        <v>0</v>
      </c>
      <c r="R109" s="59">
        <f t="shared" si="24"/>
        <v>0</v>
      </c>
      <c r="S109" s="59" t="str">
        <f t="shared" si="30"/>
        <v/>
      </c>
      <c r="T109" s="59">
        <f t="shared" si="25"/>
        <v>0</v>
      </c>
    </row>
    <row r="110" spans="1:20" hidden="1" outlineLevel="1" x14ac:dyDescent="0.2">
      <c r="A110" s="70">
        <f t="shared" si="27"/>
        <v>43</v>
      </c>
      <c r="B110" s="71">
        <f t="shared" si="28"/>
        <v>44</v>
      </c>
      <c r="C110" s="59">
        <f t="shared" si="26"/>
        <v>0</v>
      </c>
      <c r="D110" s="59">
        <f t="shared" si="10"/>
        <v>0</v>
      </c>
      <c r="E110" s="59">
        <f t="shared" si="11"/>
        <v>0</v>
      </c>
      <c r="F110" s="59">
        <f t="shared" si="12"/>
        <v>0</v>
      </c>
      <c r="G110" s="59">
        <f t="shared" si="13"/>
        <v>0</v>
      </c>
      <c r="H110" s="59">
        <f t="shared" si="14"/>
        <v>0</v>
      </c>
      <c r="I110" s="59">
        <f t="shared" si="15"/>
        <v>0</v>
      </c>
      <c r="J110" s="59">
        <f t="shared" si="16"/>
        <v>0</v>
      </c>
      <c r="K110" s="59">
        <f t="shared" si="17"/>
        <v>0</v>
      </c>
      <c r="L110" s="59">
        <f t="shared" si="18"/>
        <v>0</v>
      </c>
      <c r="M110" s="59">
        <f t="shared" si="19"/>
        <v>0</v>
      </c>
      <c r="N110" s="59">
        <f t="shared" si="20"/>
        <v>0</v>
      </c>
      <c r="O110" s="59">
        <f t="shared" si="21"/>
        <v>0</v>
      </c>
      <c r="P110" s="59">
        <f t="shared" si="22"/>
        <v>0</v>
      </c>
      <c r="Q110" s="59">
        <f t="shared" si="23"/>
        <v>0</v>
      </c>
      <c r="R110" s="59">
        <f t="shared" si="24"/>
        <v>0</v>
      </c>
      <c r="S110" s="59" t="str">
        <f t="shared" si="30"/>
        <v/>
      </c>
      <c r="T110" s="59">
        <f t="shared" si="25"/>
        <v>0</v>
      </c>
    </row>
    <row r="111" spans="1:20" hidden="1" outlineLevel="1" x14ac:dyDescent="0.2">
      <c r="A111" s="70">
        <f t="shared" si="27"/>
        <v>44</v>
      </c>
      <c r="B111" s="71">
        <f t="shared" si="28"/>
        <v>45</v>
      </c>
      <c r="C111" s="59">
        <f t="shared" si="26"/>
        <v>0</v>
      </c>
      <c r="D111" s="59">
        <f t="shared" si="10"/>
        <v>0</v>
      </c>
      <c r="E111" s="59">
        <f t="shared" si="11"/>
        <v>0</v>
      </c>
      <c r="F111" s="59">
        <f t="shared" si="12"/>
        <v>0</v>
      </c>
      <c r="G111" s="59">
        <f t="shared" si="13"/>
        <v>0</v>
      </c>
      <c r="H111" s="59">
        <f t="shared" si="14"/>
        <v>0</v>
      </c>
      <c r="I111" s="59">
        <f t="shared" si="15"/>
        <v>0</v>
      </c>
      <c r="J111" s="59">
        <f t="shared" si="16"/>
        <v>0</v>
      </c>
      <c r="K111" s="59">
        <f t="shared" si="17"/>
        <v>0</v>
      </c>
      <c r="L111" s="59">
        <f t="shared" si="18"/>
        <v>0</v>
      </c>
      <c r="M111" s="59">
        <f t="shared" si="19"/>
        <v>0</v>
      </c>
      <c r="N111" s="59">
        <f t="shared" si="20"/>
        <v>0</v>
      </c>
      <c r="O111" s="59">
        <f t="shared" si="21"/>
        <v>0</v>
      </c>
      <c r="P111" s="59">
        <f t="shared" si="22"/>
        <v>0</v>
      </c>
      <c r="Q111" s="59">
        <f t="shared" si="23"/>
        <v>0</v>
      </c>
      <c r="R111" s="59">
        <f t="shared" si="24"/>
        <v>0</v>
      </c>
      <c r="S111" s="59" t="str">
        <f t="shared" si="30"/>
        <v/>
      </c>
      <c r="T111" s="59">
        <f t="shared" si="25"/>
        <v>0</v>
      </c>
    </row>
    <row r="112" spans="1:20" hidden="1" outlineLevel="1" x14ac:dyDescent="0.2">
      <c r="A112" s="70">
        <f t="shared" si="27"/>
        <v>45</v>
      </c>
      <c r="B112" s="71">
        <f t="shared" si="28"/>
        <v>46</v>
      </c>
      <c r="C112" s="59">
        <f t="shared" si="26"/>
        <v>0</v>
      </c>
      <c r="D112" s="59">
        <f t="shared" si="10"/>
        <v>0</v>
      </c>
      <c r="E112" s="59">
        <f t="shared" si="11"/>
        <v>0</v>
      </c>
      <c r="F112" s="59">
        <f t="shared" si="12"/>
        <v>0</v>
      </c>
      <c r="G112" s="59">
        <f t="shared" si="13"/>
        <v>0</v>
      </c>
      <c r="H112" s="59">
        <f t="shared" si="14"/>
        <v>0</v>
      </c>
      <c r="I112" s="59">
        <f t="shared" si="15"/>
        <v>0</v>
      </c>
      <c r="J112" s="59">
        <f t="shared" si="16"/>
        <v>0</v>
      </c>
      <c r="K112" s="59">
        <f t="shared" si="17"/>
        <v>0</v>
      </c>
      <c r="L112" s="59">
        <f t="shared" si="18"/>
        <v>0</v>
      </c>
      <c r="M112" s="59">
        <f t="shared" si="19"/>
        <v>0</v>
      </c>
      <c r="N112" s="59">
        <f t="shared" si="20"/>
        <v>0</v>
      </c>
      <c r="O112" s="59">
        <f t="shared" si="21"/>
        <v>0</v>
      </c>
      <c r="P112" s="59">
        <f t="shared" si="22"/>
        <v>0</v>
      </c>
      <c r="Q112" s="59">
        <f t="shared" si="23"/>
        <v>0</v>
      </c>
      <c r="R112" s="59">
        <f t="shared" si="24"/>
        <v>0</v>
      </c>
      <c r="S112" s="59" t="str">
        <f t="shared" si="30"/>
        <v/>
      </c>
      <c r="T112" s="59">
        <f t="shared" si="25"/>
        <v>0</v>
      </c>
    </row>
    <row r="113" spans="1:20" hidden="1" outlineLevel="1" x14ac:dyDescent="0.2">
      <c r="A113" s="70">
        <f t="shared" si="27"/>
        <v>46</v>
      </c>
      <c r="B113" s="71">
        <f t="shared" si="28"/>
        <v>47</v>
      </c>
      <c r="C113" s="59">
        <f t="shared" si="26"/>
        <v>0</v>
      </c>
      <c r="D113" s="59">
        <f t="shared" si="10"/>
        <v>0</v>
      </c>
      <c r="E113" s="59">
        <f t="shared" si="11"/>
        <v>0</v>
      </c>
      <c r="F113" s="59">
        <f t="shared" si="12"/>
        <v>0</v>
      </c>
      <c r="G113" s="59">
        <f t="shared" si="13"/>
        <v>0</v>
      </c>
      <c r="H113" s="59">
        <f t="shared" si="14"/>
        <v>0</v>
      </c>
      <c r="I113" s="59">
        <f t="shared" si="15"/>
        <v>0</v>
      </c>
      <c r="J113" s="59">
        <f t="shared" si="16"/>
        <v>0</v>
      </c>
      <c r="K113" s="59">
        <f t="shared" si="17"/>
        <v>0</v>
      </c>
      <c r="L113" s="59">
        <f t="shared" si="18"/>
        <v>0</v>
      </c>
      <c r="M113" s="59">
        <f t="shared" si="19"/>
        <v>0</v>
      </c>
      <c r="N113" s="59">
        <f t="shared" si="20"/>
        <v>0</v>
      </c>
      <c r="O113" s="59">
        <f t="shared" si="21"/>
        <v>0</v>
      </c>
      <c r="P113" s="59">
        <f t="shared" si="22"/>
        <v>0</v>
      </c>
      <c r="Q113" s="59">
        <f t="shared" si="23"/>
        <v>0</v>
      </c>
      <c r="R113" s="59">
        <f t="shared" si="24"/>
        <v>0</v>
      </c>
      <c r="S113" s="59" t="str">
        <f t="shared" si="30"/>
        <v/>
      </c>
      <c r="T113" s="59">
        <f t="shared" si="25"/>
        <v>0</v>
      </c>
    </row>
    <row r="114" spans="1:20" hidden="1" outlineLevel="1" x14ac:dyDescent="0.2">
      <c r="A114" s="70">
        <f t="shared" si="27"/>
        <v>47</v>
      </c>
      <c r="B114" s="71">
        <f t="shared" si="28"/>
        <v>48</v>
      </c>
      <c r="C114" s="59">
        <f t="shared" si="26"/>
        <v>0</v>
      </c>
      <c r="D114" s="59">
        <f t="shared" si="10"/>
        <v>0</v>
      </c>
      <c r="E114" s="59">
        <f t="shared" si="11"/>
        <v>0</v>
      </c>
      <c r="F114" s="59">
        <f t="shared" si="12"/>
        <v>0</v>
      </c>
      <c r="G114" s="59">
        <f t="shared" si="13"/>
        <v>0</v>
      </c>
      <c r="H114" s="59">
        <f t="shared" si="14"/>
        <v>0</v>
      </c>
      <c r="I114" s="59">
        <f t="shared" si="15"/>
        <v>0</v>
      </c>
      <c r="J114" s="59">
        <f t="shared" si="16"/>
        <v>0</v>
      </c>
      <c r="K114" s="59">
        <f t="shared" si="17"/>
        <v>0</v>
      </c>
      <c r="L114" s="59">
        <f t="shared" si="18"/>
        <v>0</v>
      </c>
      <c r="M114" s="59">
        <f t="shared" si="19"/>
        <v>0</v>
      </c>
      <c r="N114" s="59">
        <f t="shared" si="20"/>
        <v>0</v>
      </c>
      <c r="O114" s="59">
        <f t="shared" si="21"/>
        <v>0</v>
      </c>
      <c r="P114" s="59">
        <f t="shared" si="22"/>
        <v>0</v>
      </c>
      <c r="Q114" s="59">
        <f t="shared" si="23"/>
        <v>0</v>
      </c>
      <c r="R114" s="59">
        <f t="shared" si="24"/>
        <v>0</v>
      </c>
      <c r="S114" s="59" t="str">
        <f t="shared" si="30"/>
        <v/>
      </c>
      <c r="T114" s="59">
        <f t="shared" si="25"/>
        <v>0</v>
      </c>
    </row>
    <row r="115" spans="1:20" hidden="1" outlineLevel="1" x14ac:dyDescent="0.2">
      <c r="A115" s="70">
        <f t="shared" si="27"/>
        <v>48</v>
      </c>
      <c r="B115" s="71">
        <f t="shared" si="28"/>
        <v>49</v>
      </c>
      <c r="C115" s="59">
        <f t="shared" si="26"/>
        <v>0</v>
      </c>
      <c r="D115" s="59">
        <f t="shared" si="10"/>
        <v>0</v>
      </c>
      <c r="E115" s="59">
        <f t="shared" si="11"/>
        <v>0</v>
      </c>
      <c r="F115" s="59">
        <f t="shared" si="12"/>
        <v>0</v>
      </c>
      <c r="G115" s="59">
        <f t="shared" si="13"/>
        <v>0</v>
      </c>
      <c r="H115" s="59">
        <f t="shared" si="14"/>
        <v>0</v>
      </c>
      <c r="I115" s="59">
        <f t="shared" si="15"/>
        <v>0</v>
      </c>
      <c r="J115" s="59">
        <f t="shared" si="16"/>
        <v>0</v>
      </c>
      <c r="K115" s="59">
        <f t="shared" si="17"/>
        <v>0</v>
      </c>
      <c r="L115" s="59">
        <f t="shared" si="18"/>
        <v>0</v>
      </c>
      <c r="M115" s="59">
        <f t="shared" si="19"/>
        <v>0</v>
      </c>
      <c r="N115" s="59">
        <f t="shared" si="20"/>
        <v>0</v>
      </c>
      <c r="O115" s="59">
        <f t="shared" si="21"/>
        <v>0</v>
      </c>
      <c r="P115" s="59">
        <f t="shared" si="22"/>
        <v>0</v>
      </c>
      <c r="Q115" s="59">
        <f t="shared" si="23"/>
        <v>0</v>
      </c>
      <c r="R115" s="59">
        <f t="shared" si="24"/>
        <v>0</v>
      </c>
      <c r="S115" s="59" t="str">
        <f t="shared" si="30"/>
        <v/>
      </c>
      <c r="T115" s="59">
        <f t="shared" si="25"/>
        <v>0</v>
      </c>
    </row>
    <row r="116" spans="1:20" hidden="1" outlineLevel="1" x14ac:dyDescent="0.2">
      <c r="A116" s="70">
        <f t="shared" si="27"/>
        <v>49</v>
      </c>
      <c r="B116" s="71">
        <f t="shared" si="28"/>
        <v>50</v>
      </c>
      <c r="C116" s="59">
        <f t="shared" si="26"/>
        <v>0</v>
      </c>
      <c r="D116" s="59">
        <f t="shared" si="10"/>
        <v>0</v>
      </c>
      <c r="E116" s="59">
        <f t="shared" si="11"/>
        <v>0</v>
      </c>
      <c r="F116" s="59">
        <f t="shared" si="12"/>
        <v>0</v>
      </c>
      <c r="G116" s="59">
        <f t="shared" si="13"/>
        <v>0</v>
      </c>
      <c r="H116" s="59">
        <f t="shared" si="14"/>
        <v>0</v>
      </c>
      <c r="I116" s="59">
        <f t="shared" si="15"/>
        <v>0</v>
      </c>
      <c r="J116" s="59">
        <f t="shared" si="16"/>
        <v>0</v>
      </c>
      <c r="K116" s="59">
        <f t="shared" si="17"/>
        <v>0</v>
      </c>
      <c r="L116" s="59">
        <f t="shared" si="18"/>
        <v>0</v>
      </c>
      <c r="M116" s="59">
        <f t="shared" si="19"/>
        <v>0</v>
      </c>
      <c r="N116" s="59">
        <f t="shared" si="20"/>
        <v>0</v>
      </c>
      <c r="O116" s="59">
        <f t="shared" si="21"/>
        <v>0</v>
      </c>
      <c r="P116" s="59">
        <f t="shared" si="22"/>
        <v>0</v>
      </c>
      <c r="Q116" s="59">
        <f t="shared" si="23"/>
        <v>0</v>
      </c>
      <c r="R116" s="59">
        <f t="shared" si="24"/>
        <v>0</v>
      </c>
      <c r="S116" s="59" t="str">
        <f t="shared" si="30"/>
        <v/>
      </c>
      <c r="T116" s="59">
        <f t="shared" si="25"/>
        <v>0</v>
      </c>
    </row>
    <row r="117" spans="1:20" hidden="1" outlineLevel="1" x14ac:dyDescent="0.2">
      <c r="A117" s="70">
        <f t="shared" si="27"/>
        <v>50</v>
      </c>
      <c r="B117" s="71">
        <f t="shared" si="28"/>
        <v>51</v>
      </c>
      <c r="C117" s="59">
        <f t="shared" si="26"/>
        <v>0</v>
      </c>
      <c r="D117" s="59">
        <f t="shared" si="10"/>
        <v>0</v>
      </c>
      <c r="E117" s="59">
        <f t="shared" si="11"/>
        <v>0</v>
      </c>
      <c r="F117" s="59">
        <f t="shared" si="12"/>
        <v>0</v>
      </c>
      <c r="G117" s="59">
        <f t="shared" si="13"/>
        <v>0</v>
      </c>
      <c r="H117" s="59">
        <f t="shared" si="14"/>
        <v>0</v>
      </c>
      <c r="I117" s="59">
        <f t="shared" si="15"/>
        <v>0</v>
      </c>
      <c r="J117" s="59">
        <f t="shared" si="16"/>
        <v>0</v>
      </c>
      <c r="K117" s="59">
        <f t="shared" si="17"/>
        <v>0</v>
      </c>
      <c r="L117" s="59">
        <f t="shared" si="18"/>
        <v>0</v>
      </c>
      <c r="M117" s="59">
        <f t="shared" si="19"/>
        <v>0</v>
      </c>
      <c r="N117" s="59">
        <f t="shared" si="20"/>
        <v>0</v>
      </c>
      <c r="O117" s="59">
        <f t="shared" si="21"/>
        <v>0</v>
      </c>
      <c r="P117" s="59">
        <f t="shared" si="22"/>
        <v>0</v>
      </c>
      <c r="Q117" s="59">
        <f t="shared" si="23"/>
        <v>0</v>
      </c>
      <c r="R117" s="59">
        <f t="shared" si="24"/>
        <v>0</v>
      </c>
      <c r="S117" s="59" t="str">
        <f t="shared" si="30"/>
        <v/>
      </c>
      <c r="T117" s="59">
        <f t="shared" si="25"/>
        <v>0</v>
      </c>
    </row>
    <row r="118" spans="1:20" hidden="1" outlineLevel="1" x14ac:dyDescent="0.2">
      <c r="A118" s="70">
        <f t="shared" si="27"/>
        <v>51</v>
      </c>
      <c r="B118" s="71">
        <f t="shared" si="28"/>
        <v>52</v>
      </c>
      <c r="C118" s="59">
        <f t="shared" si="26"/>
        <v>0</v>
      </c>
      <c r="D118" s="59">
        <f t="shared" si="10"/>
        <v>0</v>
      </c>
      <c r="E118" s="59">
        <f t="shared" si="11"/>
        <v>0</v>
      </c>
      <c r="F118" s="59">
        <f t="shared" si="12"/>
        <v>0</v>
      </c>
      <c r="G118" s="59">
        <f t="shared" si="13"/>
        <v>0</v>
      </c>
      <c r="H118" s="59">
        <f t="shared" si="14"/>
        <v>0</v>
      </c>
      <c r="I118" s="59">
        <f t="shared" si="15"/>
        <v>0</v>
      </c>
      <c r="J118" s="59">
        <f t="shared" si="16"/>
        <v>0</v>
      </c>
      <c r="K118" s="59">
        <f t="shared" si="17"/>
        <v>0</v>
      </c>
      <c r="L118" s="59">
        <f t="shared" si="18"/>
        <v>0</v>
      </c>
      <c r="M118" s="59">
        <f t="shared" si="19"/>
        <v>0</v>
      </c>
      <c r="N118" s="59">
        <f t="shared" si="20"/>
        <v>0</v>
      </c>
      <c r="O118" s="59">
        <f t="shared" si="21"/>
        <v>0</v>
      </c>
      <c r="P118" s="59">
        <f t="shared" si="22"/>
        <v>0</v>
      </c>
      <c r="Q118" s="59">
        <f t="shared" si="23"/>
        <v>0</v>
      </c>
      <c r="R118" s="59">
        <f t="shared" si="24"/>
        <v>0</v>
      </c>
      <c r="S118" s="59" t="str">
        <f t="shared" si="30"/>
        <v/>
      </c>
      <c r="T118" s="59">
        <f t="shared" si="25"/>
        <v>0</v>
      </c>
    </row>
    <row r="119" spans="1:20" hidden="1" outlineLevel="1" x14ac:dyDescent="0.2">
      <c r="A119" s="70">
        <f t="shared" si="27"/>
        <v>52</v>
      </c>
      <c r="B119" s="71">
        <f t="shared" si="28"/>
        <v>53</v>
      </c>
      <c r="C119" s="59">
        <f t="shared" si="26"/>
        <v>0</v>
      </c>
      <c r="D119" s="59">
        <f t="shared" si="10"/>
        <v>0</v>
      </c>
      <c r="E119" s="59">
        <f t="shared" si="11"/>
        <v>0</v>
      </c>
      <c r="F119" s="59">
        <f t="shared" si="12"/>
        <v>0</v>
      </c>
      <c r="G119" s="59">
        <f t="shared" si="13"/>
        <v>0</v>
      </c>
      <c r="H119" s="59">
        <f t="shared" si="14"/>
        <v>0</v>
      </c>
      <c r="I119" s="59">
        <f t="shared" si="15"/>
        <v>0</v>
      </c>
      <c r="J119" s="59">
        <f t="shared" si="16"/>
        <v>0</v>
      </c>
      <c r="K119" s="59">
        <f t="shared" si="17"/>
        <v>0</v>
      </c>
      <c r="L119" s="59">
        <f t="shared" si="18"/>
        <v>0</v>
      </c>
      <c r="M119" s="59">
        <f t="shared" si="19"/>
        <v>0</v>
      </c>
      <c r="N119" s="59">
        <f t="shared" si="20"/>
        <v>0</v>
      </c>
      <c r="O119" s="59">
        <f t="shared" si="21"/>
        <v>0</v>
      </c>
      <c r="P119" s="59">
        <f t="shared" si="22"/>
        <v>0</v>
      </c>
      <c r="Q119" s="59">
        <f t="shared" si="23"/>
        <v>0</v>
      </c>
      <c r="R119" s="59">
        <f t="shared" si="24"/>
        <v>0</v>
      </c>
      <c r="S119" s="59" t="str">
        <f t="shared" si="30"/>
        <v/>
      </c>
      <c r="T119" s="59">
        <f t="shared" si="25"/>
        <v>0</v>
      </c>
    </row>
    <row r="120" spans="1:20" hidden="1" outlineLevel="1" x14ac:dyDescent="0.2">
      <c r="A120" s="70">
        <f t="shared" si="27"/>
        <v>53</v>
      </c>
      <c r="B120" s="71">
        <f t="shared" si="28"/>
        <v>54</v>
      </c>
      <c r="C120" s="59">
        <f t="shared" si="26"/>
        <v>0</v>
      </c>
      <c r="D120" s="59">
        <f t="shared" si="10"/>
        <v>0</v>
      </c>
      <c r="E120" s="59">
        <f t="shared" si="11"/>
        <v>0</v>
      </c>
      <c r="F120" s="59">
        <f t="shared" si="12"/>
        <v>0</v>
      </c>
      <c r="G120" s="59">
        <f t="shared" si="13"/>
        <v>0</v>
      </c>
      <c r="H120" s="59">
        <f t="shared" si="14"/>
        <v>0</v>
      </c>
      <c r="I120" s="59">
        <f t="shared" si="15"/>
        <v>0</v>
      </c>
      <c r="J120" s="59">
        <f t="shared" si="16"/>
        <v>0</v>
      </c>
      <c r="K120" s="59">
        <f t="shared" si="17"/>
        <v>0</v>
      </c>
      <c r="L120" s="59">
        <f t="shared" si="18"/>
        <v>0</v>
      </c>
      <c r="M120" s="59">
        <f t="shared" si="19"/>
        <v>0</v>
      </c>
      <c r="N120" s="59">
        <f t="shared" si="20"/>
        <v>0</v>
      </c>
      <c r="O120" s="59">
        <f t="shared" si="21"/>
        <v>0</v>
      </c>
      <c r="P120" s="59">
        <f t="shared" si="22"/>
        <v>0</v>
      </c>
      <c r="Q120" s="59">
        <f t="shared" si="23"/>
        <v>0</v>
      </c>
      <c r="R120" s="59">
        <f t="shared" si="24"/>
        <v>0</v>
      </c>
      <c r="S120" s="59" t="str">
        <f t="shared" si="30"/>
        <v/>
      </c>
      <c r="T120" s="59">
        <f t="shared" si="25"/>
        <v>0</v>
      </c>
    </row>
    <row r="121" spans="1:20" hidden="1" outlineLevel="1" x14ac:dyDescent="0.2">
      <c r="A121" s="70">
        <f t="shared" si="27"/>
        <v>54</v>
      </c>
      <c r="B121" s="71">
        <f t="shared" si="28"/>
        <v>55</v>
      </c>
      <c r="C121" s="59">
        <f t="shared" si="26"/>
        <v>0</v>
      </c>
      <c r="D121" s="59">
        <f t="shared" si="10"/>
        <v>0</v>
      </c>
      <c r="E121" s="59">
        <f t="shared" si="11"/>
        <v>0</v>
      </c>
      <c r="F121" s="59">
        <f t="shared" si="12"/>
        <v>0</v>
      </c>
      <c r="G121" s="59">
        <f t="shared" si="13"/>
        <v>0</v>
      </c>
      <c r="H121" s="59">
        <f t="shared" si="14"/>
        <v>0</v>
      </c>
      <c r="I121" s="59">
        <f t="shared" si="15"/>
        <v>0</v>
      </c>
      <c r="J121" s="59">
        <f t="shared" si="16"/>
        <v>0</v>
      </c>
      <c r="K121" s="59">
        <f t="shared" si="17"/>
        <v>0</v>
      </c>
      <c r="L121" s="59">
        <f t="shared" si="18"/>
        <v>0</v>
      </c>
      <c r="M121" s="59">
        <f t="shared" si="19"/>
        <v>0</v>
      </c>
      <c r="N121" s="59">
        <f t="shared" si="20"/>
        <v>0</v>
      </c>
      <c r="O121" s="59">
        <f t="shared" si="21"/>
        <v>0</v>
      </c>
      <c r="P121" s="59">
        <f t="shared" si="22"/>
        <v>0</v>
      </c>
      <c r="Q121" s="59">
        <f t="shared" si="23"/>
        <v>0</v>
      </c>
      <c r="R121" s="59">
        <f t="shared" si="24"/>
        <v>0</v>
      </c>
      <c r="S121" s="59" t="str">
        <f t="shared" si="30"/>
        <v/>
      </c>
      <c r="T121" s="59">
        <f t="shared" si="25"/>
        <v>0</v>
      </c>
    </row>
    <row r="122" spans="1:20" hidden="1" outlineLevel="1" x14ac:dyDescent="0.2">
      <c r="A122" s="70">
        <f t="shared" si="27"/>
        <v>55</v>
      </c>
      <c r="B122" s="71">
        <f t="shared" si="28"/>
        <v>56</v>
      </c>
      <c r="C122" s="59">
        <f t="shared" si="26"/>
        <v>0</v>
      </c>
      <c r="D122" s="59">
        <f t="shared" si="10"/>
        <v>0</v>
      </c>
      <c r="E122" s="59">
        <f t="shared" si="11"/>
        <v>0</v>
      </c>
      <c r="F122" s="59">
        <f t="shared" si="12"/>
        <v>0</v>
      </c>
      <c r="G122" s="59">
        <f t="shared" si="13"/>
        <v>0</v>
      </c>
      <c r="H122" s="59">
        <f t="shared" si="14"/>
        <v>0</v>
      </c>
      <c r="I122" s="59">
        <f t="shared" si="15"/>
        <v>0</v>
      </c>
      <c r="J122" s="59">
        <f t="shared" si="16"/>
        <v>0</v>
      </c>
      <c r="K122" s="59">
        <f t="shared" si="17"/>
        <v>0</v>
      </c>
      <c r="L122" s="59">
        <f t="shared" si="18"/>
        <v>0</v>
      </c>
      <c r="M122" s="59">
        <f t="shared" si="19"/>
        <v>0</v>
      </c>
      <c r="N122" s="59">
        <f t="shared" si="20"/>
        <v>0</v>
      </c>
      <c r="O122" s="59">
        <f t="shared" si="21"/>
        <v>0</v>
      </c>
      <c r="P122" s="59">
        <f t="shared" si="22"/>
        <v>0</v>
      </c>
      <c r="Q122" s="59">
        <f t="shared" si="23"/>
        <v>0</v>
      </c>
      <c r="R122" s="59">
        <f t="shared" si="24"/>
        <v>0</v>
      </c>
      <c r="S122" s="59" t="str">
        <f t="shared" si="30"/>
        <v/>
      </c>
      <c r="T122" s="59">
        <f t="shared" si="25"/>
        <v>0</v>
      </c>
    </row>
    <row r="123" spans="1:20" hidden="1" outlineLevel="1" x14ac:dyDescent="0.2">
      <c r="A123" s="70">
        <f t="shared" si="27"/>
        <v>56</v>
      </c>
      <c r="B123" s="71">
        <f t="shared" si="28"/>
        <v>57</v>
      </c>
      <c r="C123" s="59">
        <f t="shared" si="26"/>
        <v>0</v>
      </c>
      <c r="D123" s="59">
        <f t="shared" si="10"/>
        <v>0</v>
      </c>
      <c r="E123" s="59">
        <f t="shared" si="11"/>
        <v>0</v>
      </c>
      <c r="F123" s="59">
        <f t="shared" si="12"/>
        <v>0</v>
      </c>
      <c r="G123" s="59">
        <f t="shared" si="13"/>
        <v>0</v>
      </c>
      <c r="H123" s="59">
        <f t="shared" si="14"/>
        <v>0</v>
      </c>
      <c r="I123" s="59">
        <f t="shared" si="15"/>
        <v>0</v>
      </c>
      <c r="J123" s="59">
        <f t="shared" si="16"/>
        <v>0</v>
      </c>
      <c r="K123" s="59">
        <f t="shared" si="17"/>
        <v>0</v>
      </c>
      <c r="L123" s="59">
        <f t="shared" si="18"/>
        <v>0</v>
      </c>
      <c r="M123" s="59">
        <f t="shared" si="19"/>
        <v>0</v>
      </c>
      <c r="N123" s="59">
        <f t="shared" si="20"/>
        <v>0</v>
      </c>
      <c r="O123" s="59">
        <f t="shared" si="21"/>
        <v>0</v>
      </c>
      <c r="P123" s="59">
        <f t="shared" si="22"/>
        <v>0</v>
      </c>
      <c r="Q123" s="59">
        <f t="shared" si="23"/>
        <v>0</v>
      </c>
      <c r="R123" s="59">
        <f t="shared" si="24"/>
        <v>0</v>
      </c>
      <c r="S123" s="59" t="str">
        <f t="shared" si="30"/>
        <v/>
      </c>
      <c r="T123" s="59">
        <f t="shared" si="25"/>
        <v>0</v>
      </c>
    </row>
    <row r="124" spans="1:20" hidden="1" outlineLevel="1" x14ac:dyDescent="0.2">
      <c r="A124" s="70">
        <f t="shared" si="27"/>
        <v>57</v>
      </c>
      <c r="B124" s="71">
        <f t="shared" si="28"/>
        <v>58</v>
      </c>
      <c r="C124" s="59">
        <f t="shared" si="26"/>
        <v>0</v>
      </c>
      <c r="D124" s="59">
        <f t="shared" si="10"/>
        <v>0</v>
      </c>
      <c r="E124" s="59">
        <f t="shared" si="11"/>
        <v>0</v>
      </c>
      <c r="F124" s="59">
        <f t="shared" si="12"/>
        <v>0</v>
      </c>
      <c r="G124" s="59">
        <f t="shared" si="13"/>
        <v>0</v>
      </c>
      <c r="H124" s="59">
        <f t="shared" si="14"/>
        <v>0</v>
      </c>
      <c r="I124" s="59">
        <f t="shared" si="15"/>
        <v>0</v>
      </c>
      <c r="J124" s="59">
        <f t="shared" si="16"/>
        <v>0</v>
      </c>
      <c r="K124" s="59">
        <f t="shared" si="17"/>
        <v>0</v>
      </c>
      <c r="L124" s="59">
        <f t="shared" si="18"/>
        <v>0</v>
      </c>
      <c r="M124" s="59">
        <f t="shared" si="19"/>
        <v>0</v>
      </c>
      <c r="N124" s="59">
        <f t="shared" si="20"/>
        <v>0</v>
      </c>
      <c r="O124" s="59">
        <f t="shared" si="21"/>
        <v>0</v>
      </c>
      <c r="P124" s="59">
        <f t="shared" si="22"/>
        <v>0</v>
      </c>
      <c r="Q124" s="59">
        <f t="shared" si="23"/>
        <v>0</v>
      </c>
      <c r="R124" s="59">
        <f t="shared" si="24"/>
        <v>0</v>
      </c>
      <c r="S124" s="59" t="str">
        <f t="shared" si="30"/>
        <v/>
      </c>
      <c r="T124" s="59">
        <f t="shared" si="25"/>
        <v>0</v>
      </c>
    </row>
    <row r="125" spans="1:20" hidden="1" outlineLevel="1" x14ac:dyDescent="0.2">
      <c r="A125" s="70">
        <f t="shared" si="27"/>
        <v>58</v>
      </c>
      <c r="B125" s="71">
        <f t="shared" si="28"/>
        <v>59</v>
      </c>
      <c r="C125" s="59">
        <f t="shared" si="26"/>
        <v>0</v>
      </c>
      <c r="D125" s="59">
        <f t="shared" si="10"/>
        <v>0</v>
      </c>
      <c r="E125" s="59">
        <f t="shared" si="11"/>
        <v>0</v>
      </c>
      <c r="F125" s="59">
        <f t="shared" si="12"/>
        <v>0</v>
      </c>
      <c r="G125" s="59">
        <f t="shared" si="13"/>
        <v>0</v>
      </c>
      <c r="H125" s="59">
        <f t="shared" si="14"/>
        <v>0</v>
      </c>
      <c r="I125" s="59">
        <f t="shared" si="15"/>
        <v>0</v>
      </c>
      <c r="J125" s="59">
        <f t="shared" si="16"/>
        <v>0</v>
      </c>
      <c r="K125" s="59">
        <f t="shared" si="17"/>
        <v>0</v>
      </c>
      <c r="L125" s="59">
        <f t="shared" si="18"/>
        <v>0</v>
      </c>
      <c r="M125" s="59">
        <f t="shared" si="19"/>
        <v>0</v>
      </c>
      <c r="N125" s="59">
        <f t="shared" si="20"/>
        <v>0</v>
      </c>
      <c r="O125" s="59">
        <f t="shared" si="21"/>
        <v>0</v>
      </c>
      <c r="P125" s="59">
        <f t="shared" si="22"/>
        <v>0</v>
      </c>
      <c r="Q125" s="59">
        <f t="shared" si="23"/>
        <v>0</v>
      </c>
      <c r="R125" s="59">
        <f t="shared" si="24"/>
        <v>0</v>
      </c>
      <c r="S125" s="59" t="str">
        <f t="shared" si="30"/>
        <v/>
      </c>
      <c r="T125" s="59">
        <f t="shared" si="25"/>
        <v>0</v>
      </c>
    </row>
    <row r="126" spans="1:20" hidden="1" outlineLevel="1" x14ac:dyDescent="0.2">
      <c r="A126" s="70">
        <f t="shared" si="27"/>
        <v>59</v>
      </c>
      <c r="B126" s="71">
        <f t="shared" si="28"/>
        <v>60</v>
      </c>
      <c r="C126" s="59">
        <f t="shared" si="26"/>
        <v>0</v>
      </c>
      <c r="D126" s="59">
        <f t="shared" si="10"/>
        <v>0</v>
      </c>
      <c r="E126" s="59">
        <f t="shared" si="11"/>
        <v>0</v>
      </c>
      <c r="F126" s="59">
        <f t="shared" si="12"/>
        <v>0</v>
      </c>
      <c r="G126" s="59">
        <f t="shared" si="13"/>
        <v>0</v>
      </c>
      <c r="H126" s="59">
        <f t="shared" si="14"/>
        <v>0</v>
      </c>
      <c r="I126" s="59">
        <f t="shared" si="15"/>
        <v>0</v>
      </c>
      <c r="J126" s="59">
        <f t="shared" si="16"/>
        <v>0</v>
      </c>
      <c r="K126" s="59">
        <f t="shared" si="17"/>
        <v>0</v>
      </c>
      <c r="L126" s="59">
        <f t="shared" si="18"/>
        <v>0</v>
      </c>
      <c r="M126" s="59">
        <f t="shared" si="19"/>
        <v>0</v>
      </c>
      <c r="N126" s="59">
        <f t="shared" si="20"/>
        <v>0</v>
      </c>
      <c r="O126" s="59">
        <f t="shared" si="21"/>
        <v>0</v>
      </c>
      <c r="P126" s="59">
        <f t="shared" si="22"/>
        <v>0</v>
      </c>
      <c r="Q126" s="59">
        <f t="shared" si="23"/>
        <v>0</v>
      </c>
      <c r="R126" s="59">
        <f t="shared" si="24"/>
        <v>0</v>
      </c>
      <c r="S126" s="59" t="str">
        <f t="shared" si="30"/>
        <v/>
      </c>
      <c r="T126" s="59">
        <f t="shared" si="25"/>
        <v>0</v>
      </c>
    </row>
    <row r="127" spans="1:20" hidden="1" outlineLevel="1" x14ac:dyDescent="0.2">
      <c r="A127" s="70">
        <f t="shared" si="27"/>
        <v>60</v>
      </c>
      <c r="B127" s="71">
        <f t="shared" si="28"/>
        <v>61</v>
      </c>
      <c r="C127" s="59">
        <f t="shared" si="26"/>
        <v>0</v>
      </c>
      <c r="D127" s="59">
        <f t="shared" si="10"/>
        <v>0</v>
      </c>
      <c r="E127" s="59">
        <f t="shared" si="11"/>
        <v>0</v>
      </c>
      <c r="F127" s="59">
        <f t="shared" si="12"/>
        <v>0</v>
      </c>
      <c r="G127" s="59">
        <f t="shared" si="13"/>
        <v>0</v>
      </c>
      <c r="H127" s="59">
        <f t="shared" si="14"/>
        <v>0</v>
      </c>
      <c r="I127" s="59">
        <f t="shared" si="15"/>
        <v>0</v>
      </c>
      <c r="J127" s="59">
        <f t="shared" si="16"/>
        <v>0</v>
      </c>
      <c r="K127" s="59">
        <f t="shared" si="17"/>
        <v>0</v>
      </c>
      <c r="L127" s="59">
        <f t="shared" si="18"/>
        <v>0</v>
      </c>
      <c r="M127" s="59">
        <f t="shared" si="19"/>
        <v>0</v>
      </c>
      <c r="N127" s="59">
        <f t="shared" si="20"/>
        <v>0</v>
      </c>
      <c r="O127" s="59">
        <f t="shared" si="21"/>
        <v>0</v>
      </c>
      <c r="P127" s="59">
        <f t="shared" si="22"/>
        <v>0</v>
      </c>
      <c r="Q127" s="59">
        <f t="shared" si="23"/>
        <v>0</v>
      </c>
      <c r="R127" s="59">
        <f t="shared" si="24"/>
        <v>0</v>
      </c>
      <c r="S127" s="59" t="str">
        <f t="shared" si="30"/>
        <v/>
      </c>
      <c r="T127" s="59">
        <f t="shared" si="25"/>
        <v>0</v>
      </c>
    </row>
    <row r="128" spans="1:20" hidden="1" outlineLevel="1" x14ac:dyDescent="0.2">
      <c r="A128" s="70">
        <f t="shared" si="27"/>
        <v>61</v>
      </c>
      <c r="B128" s="71">
        <f t="shared" si="28"/>
        <v>62</v>
      </c>
      <c r="C128" s="59">
        <f t="shared" si="26"/>
        <v>0</v>
      </c>
      <c r="D128" s="59">
        <f t="shared" si="10"/>
        <v>0</v>
      </c>
      <c r="E128" s="59">
        <f t="shared" si="11"/>
        <v>0</v>
      </c>
      <c r="F128" s="59">
        <f t="shared" si="12"/>
        <v>0</v>
      </c>
      <c r="G128" s="59">
        <f t="shared" si="13"/>
        <v>0</v>
      </c>
      <c r="H128" s="59">
        <f t="shared" si="14"/>
        <v>0</v>
      </c>
      <c r="I128" s="59">
        <f t="shared" si="15"/>
        <v>0</v>
      </c>
      <c r="J128" s="59">
        <f t="shared" si="16"/>
        <v>0</v>
      </c>
      <c r="K128" s="59">
        <f t="shared" si="17"/>
        <v>0</v>
      </c>
      <c r="L128" s="59">
        <f t="shared" si="18"/>
        <v>0</v>
      </c>
      <c r="M128" s="59">
        <f t="shared" si="19"/>
        <v>0</v>
      </c>
      <c r="N128" s="59">
        <f t="shared" si="20"/>
        <v>0</v>
      </c>
      <c r="O128" s="59">
        <f t="shared" si="21"/>
        <v>0</v>
      </c>
      <c r="P128" s="59">
        <f t="shared" si="22"/>
        <v>0</v>
      </c>
      <c r="Q128" s="59">
        <f t="shared" si="23"/>
        <v>0</v>
      </c>
      <c r="R128" s="59">
        <f t="shared" si="24"/>
        <v>0</v>
      </c>
      <c r="S128" s="59" t="str">
        <f t="shared" si="30"/>
        <v/>
      </c>
      <c r="T128" s="59">
        <f t="shared" si="25"/>
        <v>0</v>
      </c>
    </row>
    <row r="129" spans="1:20" hidden="1" outlineLevel="1" x14ac:dyDescent="0.2">
      <c r="A129" s="70">
        <f t="shared" si="27"/>
        <v>62</v>
      </c>
      <c r="B129" s="71">
        <f t="shared" si="28"/>
        <v>63</v>
      </c>
      <c r="C129" s="59">
        <f t="shared" si="26"/>
        <v>0</v>
      </c>
      <c r="D129" s="59">
        <f t="shared" si="10"/>
        <v>0</v>
      </c>
      <c r="E129" s="59">
        <f t="shared" si="11"/>
        <v>0</v>
      </c>
      <c r="F129" s="59">
        <f t="shared" si="12"/>
        <v>0</v>
      </c>
      <c r="G129" s="59">
        <f t="shared" si="13"/>
        <v>0</v>
      </c>
      <c r="H129" s="59">
        <f t="shared" si="14"/>
        <v>0</v>
      </c>
      <c r="I129" s="59">
        <f t="shared" si="15"/>
        <v>0</v>
      </c>
      <c r="J129" s="59">
        <f t="shared" si="16"/>
        <v>0</v>
      </c>
      <c r="K129" s="59">
        <f t="shared" si="17"/>
        <v>0</v>
      </c>
      <c r="L129" s="59">
        <f t="shared" si="18"/>
        <v>0</v>
      </c>
      <c r="M129" s="59">
        <f t="shared" si="19"/>
        <v>0</v>
      </c>
      <c r="N129" s="59">
        <f t="shared" si="20"/>
        <v>0</v>
      </c>
      <c r="O129" s="59">
        <f t="shared" si="21"/>
        <v>0</v>
      </c>
      <c r="P129" s="59">
        <f t="shared" si="22"/>
        <v>0</v>
      </c>
      <c r="Q129" s="59">
        <f t="shared" si="23"/>
        <v>0</v>
      </c>
      <c r="R129" s="59">
        <f t="shared" si="24"/>
        <v>0</v>
      </c>
      <c r="S129" s="59" t="str">
        <f t="shared" si="30"/>
        <v/>
      </c>
      <c r="T129" s="59">
        <f t="shared" si="25"/>
        <v>0</v>
      </c>
    </row>
    <row r="130" spans="1:20" hidden="1" outlineLevel="1" x14ac:dyDescent="0.2">
      <c r="A130" s="70">
        <f t="shared" si="27"/>
        <v>63</v>
      </c>
      <c r="B130" s="71">
        <f t="shared" si="28"/>
        <v>64</v>
      </c>
      <c r="C130" s="59">
        <f t="shared" si="26"/>
        <v>0</v>
      </c>
      <c r="D130" s="59">
        <f t="shared" si="10"/>
        <v>0</v>
      </c>
      <c r="E130" s="59">
        <f t="shared" si="11"/>
        <v>0</v>
      </c>
      <c r="F130" s="59">
        <f t="shared" si="12"/>
        <v>0</v>
      </c>
      <c r="G130" s="59">
        <f t="shared" si="13"/>
        <v>0</v>
      </c>
      <c r="H130" s="59">
        <f t="shared" si="14"/>
        <v>0</v>
      </c>
      <c r="I130" s="59">
        <f t="shared" si="15"/>
        <v>0</v>
      </c>
      <c r="J130" s="59">
        <f t="shared" si="16"/>
        <v>0</v>
      </c>
      <c r="K130" s="59">
        <f t="shared" si="17"/>
        <v>0</v>
      </c>
      <c r="L130" s="59">
        <f t="shared" si="18"/>
        <v>0</v>
      </c>
      <c r="M130" s="59">
        <f t="shared" si="19"/>
        <v>0</v>
      </c>
      <c r="N130" s="59">
        <f t="shared" si="20"/>
        <v>0</v>
      </c>
      <c r="O130" s="59">
        <f t="shared" si="21"/>
        <v>0</v>
      </c>
      <c r="P130" s="59">
        <f t="shared" si="22"/>
        <v>0</v>
      </c>
      <c r="Q130" s="59">
        <f t="shared" si="23"/>
        <v>0</v>
      </c>
      <c r="R130" s="59">
        <f t="shared" si="24"/>
        <v>0</v>
      </c>
      <c r="S130" s="59" t="str">
        <f t="shared" si="30"/>
        <v/>
      </c>
      <c r="T130" s="59">
        <f t="shared" si="25"/>
        <v>0</v>
      </c>
    </row>
    <row r="131" spans="1:20" hidden="1" outlineLevel="1" x14ac:dyDescent="0.2">
      <c r="A131" s="70">
        <f t="shared" si="27"/>
        <v>64</v>
      </c>
      <c r="B131" s="71">
        <f t="shared" si="28"/>
        <v>65</v>
      </c>
      <c r="C131" s="59">
        <f t="shared" si="26"/>
        <v>0</v>
      </c>
      <c r="D131" s="59">
        <f t="shared" ref="D131:D194" si="31">IF($B131&lt;=F$15,G$15,0)</f>
        <v>0</v>
      </c>
      <c r="E131" s="59">
        <f t="shared" ref="E131:E194" si="32">IF($B131&lt;=F$16,G$16,0)</f>
        <v>0</v>
      </c>
      <c r="F131" s="59">
        <f t="shared" ref="F131:F194" si="33">IF($B131&lt;=F$17,G$17,0)</f>
        <v>0</v>
      </c>
      <c r="G131" s="59">
        <f t="shared" ref="G131:G194" si="34">IF($B131&lt;=F$18,G$18,0)</f>
        <v>0</v>
      </c>
      <c r="H131" s="59">
        <f t="shared" ref="H131:H194" si="35">IF($B131&lt;=F$19,G$19,0)</f>
        <v>0</v>
      </c>
      <c r="I131" s="59">
        <f t="shared" ref="I131:I194" si="36">IF($B131&lt;=F$20,G$20,0)</f>
        <v>0</v>
      </c>
      <c r="J131" s="59">
        <f t="shared" ref="J131:J194" si="37">IF($B131&lt;=F$21,G$21,0)</f>
        <v>0</v>
      </c>
      <c r="K131" s="59">
        <f t="shared" ref="K131:K194" si="38">IF($B131&lt;=F$22,G$22,0)</f>
        <v>0</v>
      </c>
      <c r="L131" s="59">
        <f t="shared" ref="L131:L194" si="39">IF($B131&lt;=F$23,G$23,0)</f>
        <v>0</v>
      </c>
      <c r="M131" s="59">
        <f t="shared" ref="M131:M194" si="40">IF($B131&lt;=F$24,G$24,0)</f>
        <v>0</v>
      </c>
      <c r="N131" s="59">
        <f t="shared" ref="N131:N194" si="41">IF($B131&lt;=F$25,G$25,0)</f>
        <v>0</v>
      </c>
      <c r="O131" s="59">
        <f t="shared" ref="O131:O194" si="42">IF($B131&lt;=F$26,G$26,0)</f>
        <v>0</v>
      </c>
      <c r="P131" s="59">
        <f t="shared" ref="P131:P194" si="43">IF($B131&lt;=F$27,G$27,0)</f>
        <v>0</v>
      </c>
      <c r="Q131" s="59">
        <f t="shared" ref="Q131:Q194" si="44">IF($B131&lt;=F$28,G$28,0)</f>
        <v>0</v>
      </c>
      <c r="R131" s="59">
        <f t="shared" ref="R131:R194" si="45">IF($B131&lt;=F$29,G$29,0)</f>
        <v>0</v>
      </c>
      <c r="S131" s="59" t="str">
        <f t="shared" si="30"/>
        <v/>
      </c>
      <c r="T131" s="59">
        <f t="shared" ref="T131:T194" si="46">+C338</f>
        <v>0</v>
      </c>
    </row>
    <row r="132" spans="1:20" hidden="1" outlineLevel="1" x14ac:dyDescent="0.2">
      <c r="A132" s="70">
        <f t="shared" si="27"/>
        <v>65</v>
      </c>
      <c r="B132" s="71">
        <f t="shared" si="28"/>
        <v>66</v>
      </c>
      <c r="C132" s="59">
        <f t="shared" ref="C132:C195" si="47">ROUND(SUM(D132:T132),-3)</f>
        <v>0</v>
      </c>
      <c r="D132" s="59">
        <f t="shared" si="31"/>
        <v>0</v>
      </c>
      <c r="E132" s="59">
        <f t="shared" si="32"/>
        <v>0</v>
      </c>
      <c r="F132" s="59">
        <f t="shared" si="33"/>
        <v>0</v>
      </c>
      <c r="G132" s="59">
        <f t="shared" si="34"/>
        <v>0</v>
      </c>
      <c r="H132" s="59">
        <f t="shared" si="35"/>
        <v>0</v>
      </c>
      <c r="I132" s="59">
        <f t="shared" si="36"/>
        <v>0</v>
      </c>
      <c r="J132" s="59">
        <f t="shared" si="37"/>
        <v>0</v>
      </c>
      <c r="K132" s="59">
        <f t="shared" si="38"/>
        <v>0</v>
      </c>
      <c r="L132" s="59">
        <f t="shared" si="39"/>
        <v>0</v>
      </c>
      <c r="M132" s="59">
        <f t="shared" si="40"/>
        <v>0</v>
      </c>
      <c r="N132" s="59">
        <f t="shared" si="41"/>
        <v>0</v>
      </c>
      <c r="O132" s="59">
        <f t="shared" si="42"/>
        <v>0</v>
      </c>
      <c r="P132" s="59">
        <f t="shared" si="43"/>
        <v>0</v>
      </c>
      <c r="Q132" s="59">
        <f t="shared" si="44"/>
        <v>0</v>
      </c>
      <c r="R132" s="59">
        <f t="shared" si="45"/>
        <v>0</v>
      </c>
      <c r="S132" s="59" t="str">
        <f t="shared" si="30"/>
        <v/>
      </c>
      <c r="T132" s="59">
        <f t="shared" si="46"/>
        <v>0</v>
      </c>
    </row>
    <row r="133" spans="1:20" hidden="1" outlineLevel="1" x14ac:dyDescent="0.2">
      <c r="A133" s="70">
        <f t="shared" ref="A133:A196" si="48">+A132+1</f>
        <v>66</v>
      </c>
      <c r="B133" s="71">
        <f t="shared" ref="B133:B196" si="49">+B132+1</f>
        <v>67</v>
      </c>
      <c r="C133" s="59">
        <f t="shared" si="47"/>
        <v>0</v>
      </c>
      <c r="D133" s="59">
        <f t="shared" si="31"/>
        <v>0</v>
      </c>
      <c r="E133" s="59">
        <f t="shared" si="32"/>
        <v>0</v>
      </c>
      <c r="F133" s="59">
        <f t="shared" si="33"/>
        <v>0</v>
      </c>
      <c r="G133" s="59">
        <f t="shared" si="34"/>
        <v>0</v>
      </c>
      <c r="H133" s="59">
        <f t="shared" si="35"/>
        <v>0</v>
      </c>
      <c r="I133" s="59">
        <f t="shared" si="36"/>
        <v>0</v>
      </c>
      <c r="J133" s="59">
        <f t="shared" si="37"/>
        <v>0</v>
      </c>
      <c r="K133" s="59">
        <f t="shared" si="38"/>
        <v>0</v>
      </c>
      <c r="L133" s="59">
        <f t="shared" si="39"/>
        <v>0</v>
      </c>
      <c r="M133" s="59">
        <f t="shared" si="40"/>
        <v>0</v>
      </c>
      <c r="N133" s="59">
        <f t="shared" si="41"/>
        <v>0</v>
      </c>
      <c r="O133" s="59">
        <f t="shared" si="42"/>
        <v>0</v>
      </c>
      <c r="P133" s="59">
        <f t="shared" si="43"/>
        <v>0</v>
      </c>
      <c r="Q133" s="59">
        <f t="shared" si="44"/>
        <v>0</v>
      </c>
      <c r="R133" s="59">
        <f t="shared" si="45"/>
        <v>0</v>
      </c>
      <c r="S133" s="59" t="str">
        <f t="shared" ref="S133:S164" si="50">IF(S$60="","",IF(OR($A133="",VLOOKUP(S$60,TABELL,7,0)=""),"",IF(VLOOKUP(S$60,TABELL,7,0)&lt;$B133,0,-VLOOKUP(S$60,TABELL,12,0))))</f>
        <v/>
      </c>
      <c r="T133" s="59">
        <f t="shared" si="46"/>
        <v>0</v>
      </c>
    </row>
    <row r="134" spans="1:20" hidden="1" outlineLevel="1" x14ac:dyDescent="0.2">
      <c r="A134" s="70">
        <f t="shared" si="48"/>
        <v>67</v>
      </c>
      <c r="B134" s="71">
        <f t="shared" si="49"/>
        <v>68</v>
      </c>
      <c r="C134" s="59">
        <f t="shared" si="47"/>
        <v>0</v>
      </c>
      <c r="D134" s="59">
        <f t="shared" si="31"/>
        <v>0</v>
      </c>
      <c r="E134" s="59">
        <f t="shared" si="32"/>
        <v>0</v>
      </c>
      <c r="F134" s="59">
        <f t="shared" si="33"/>
        <v>0</v>
      </c>
      <c r="G134" s="59">
        <f t="shared" si="34"/>
        <v>0</v>
      </c>
      <c r="H134" s="59">
        <f t="shared" si="35"/>
        <v>0</v>
      </c>
      <c r="I134" s="59">
        <f t="shared" si="36"/>
        <v>0</v>
      </c>
      <c r="J134" s="59">
        <f t="shared" si="37"/>
        <v>0</v>
      </c>
      <c r="K134" s="59">
        <f t="shared" si="38"/>
        <v>0</v>
      </c>
      <c r="L134" s="59">
        <f t="shared" si="39"/>
        <v>0</v>
      </c>
      <c r="M134" s="59">
        <f t="shared" si="40"/>
        <v>0</v>
      </c>
      <c r="N134" s="59">
        <f t="shared" si="41"/>
        <v>0</v>
      </c>
      <c r="O134" s="59">
        <f t="shared" si="42"/>
        <v>0</v>
      </c>
      <c r="P134" s="59">
        <f t="shared" si="43"/>
        <v>0</v>
      </c>
      <c r="Q134" s="59">
        <f t="shared" si="44"/>
        <v>0</v>
      </c>
      <c r="R134" s="59">
        <f t="shared" si="45"/>
        <v>0</v>
      </c>
      <c r="S134" s="59" t="str">
        <f t="shared" si="50"/>
        <v/>
      </c>
      <c r="T134" s="59">
        <f t="shared" si="46"/>
        <v>0</v>
      </c>
    </row>
    <row r="135" spans="1:20" hidden="1" outlineLevel="1" x14ac:dyDescent="0.2">
      <c r="A135" s="70">
        <f t="shared" si="48"/>
        <v>68</v>
      </c>
      <c r="B135" s="71">
        <f t="shared" si="49"/>
        <v>69</v>
      </c>
      <c r="C135" s="59">
        <f t="shared" si="47"/>
        <v>0</v>
      </c>
      <c r="D135" s="59">
        <f t="shared" si="31"/>
        <v>0</v>
      </c>
      <c r="E135" s="59">
        <f t="shared" si="32"/>
        <v>0</v>
      </c>
      <c r="F135" s="59">
        <f t="shared" si="33"/>
        <v>0</v>
      </c>
      <c r="G135" s="59">
        <f t="shared" si="34"/>
        <v>0</v>
      </c>
      <c r="H135" s="59">
        <f t="shared" si="35"/>
        <v>0</v>
      </c>
      <c r="I135" s="59">
        <f t="shared" si="36"/>
        <v>0</v>
      </c>
      <c r="J135" s="59">
        <f t="shared" si="37"/>
        <v>0</v>
      </c>
      <c r="K135" s="59">
        <f t="shared" si="38"/>
        <v>0</v>
      </c>
      <c r="L135" s="59">
        <f t="shared" si="39"/>
        <v>0</v>
      </c>
      <c r="M135" s="59">
        <f t="shared" si="40"/>
        <v>0</v>
      </c>
      <c r="N135" s="59">
        <f t="shared" si="41"/>
        <v>0</v>
      </c>
      <c r="O135" s="59">
        <f t="shared" si="42"/>
        <v>0</v>
      </c>
      <c r="P135" s="59">
        <f t="shared" si="43"/>
        <v>0</v>
      </c>
      <c r="Q135" s="59">
        <f t="shared" si="44"/>
        <v>0</v>
      </c>
      <c r="R135" s="59">
        <f t="shared" si="45"/>
        <v>0</v>
      </c>
      <c r="S135" s="59" t="str">
        <f t="shared" si="50"/>
        <v/>
      </c>
      <c r="T135" s="59">
        <f t="shared" si="46"/>
        <v>0</v>
      </c>
    </row>
    <row r="136" spans="1:20" hidden="1" outlineLevel="1" x14ac:dyDescent="0.2">
      <c r="A136" s="70">
        <f t="shared" si="48"/>
        <v>69</v>
      </c>
      <c r="B136" s="71">
        <f t="shared" si="49"/>
        <v>70</v>
      </c>
      <c r="C136" s="59">
        <f t="shared" si="47"/>
        <v>0</v>
      </c>
      <c r="D136" s="59">
        <f t="shared" si="31"/>
        <v>0</v>
      </c>
      <c r="E136" s="59">
        <f t="shared" si="32"/>
        <v>0</v>
      </c>
      <c r="F136" s="59">
        <f t="shared" si="33"/>
        <v>0</v>
      </c>
      <c r="G136" s="59">
        <f t="shared" si="34"/>
        <v>0</v>
      </c>
      <c r="H136" s="59">
        <f t="shared" si="35"/>
        <v>0</v>
      </c>
      <c r="I136" s="59">
        <f t="shared" si="36"/>
        <v>0</v>
      </c>
      <c r="J136" s="59">
        <f t="shared" si="37"/>
        <v>0</v>
      </c>
      <c r="K136" s="59">
        <f t="shared" si="38"/>
        <v>0</v>
      </c>
      <c r="L136" s="59">
        <f t="shared" si="39"/>
        <v>0</v>
      </c>
      <c r="M136" s="59">
        <f t="shared" si="40"/>
        <v>0</v>
      </c>
      <c r="N136" s="59">
        <f t="shared" si="41"/>
        <v>0</v>
      </c>
      <c r="O136" s="59">
        <f t="shared" si="42"/>
        <v>0</v>
      </c>
      <c r="P136" s="59">
        <f t="shared" si="43"/>
        <v>0</v>
      </c>
      <c r="Q136" s="59">
        <f t="shared" si="44"/>
        <v>0</v>
      </c>
      <c r="R136" s="59">
        <f t="shared" si="45"/>
        <v>0</v>
      </c>
      <c r="S136" s="59" t="str">
        <f t="shared" si="50"/>
        <v/>
      </c>
      <c r="T136" s="59">
        <f t="shared" si="46"/>
        <v>0</v>
      </c>
    </row>
    <row r="137" spans="1:20" hidden="1" outlineLevel="1" x14ac:dyDescent="0.2">
      <c r="A137" s="70">
        <f t="shared" si="48"/>
        <v>70</v>
      </c>
      <c r="B137" s="71">
        <f t="shared" si="49"/>
        <v>71</v>
      </c>
      <c r="C137" s="59">
        <f t="shared" si="47"/>
        <v>0</v>
      </c>
      <c r="D137" s="59">
        <f t="shared" si="31"/>
        <v>0</v>
      </c>
      <c r="E137" s="59">
        <f t="shared" si="32"/>
        <v>0</v>
      </c>
      <c r="F137" s="59">
        <f t="shared" si="33"/>
        <v>0</v>
      </c>
      <c r="G137" s="59">
        <f t="shared" si="34"/>
        <v>0</v>
      </c>
      <c r="H137" s="59">
        <f t="shared" si="35"/>
        <v>0</v>
      </c>
      <c r="I137" s="59">
        <f t="shared" si="36"/>
        <v>0</v>
      </c>
      <c r="J137" s="59">
        <f t="shared" si="37"/>
        <v>0</v>
      </c>
      <c r="K137" s="59">
        <f t="shared" si="38"/>
        <v>0</v>
      </c>
      <c r="L137" s="59">
        <f t="shared" si="39"/>
        <v>0</v>
      </c>
      <c r="M137" s="59">
        <f t="shared" si="40"/>
        <v>0</v>
      </c>
      <c r="N137" s="59">
        <f t="shared" si="41"/>
        <v>0</v>
      </c>
      <c r="O137" s="59">
        <f t="shared" si="42"/>
        <v>0</v>
      </c>
      <c r="P137" s="59">
        <f t="shared" si="43"/>
        <v>0</v>
      </c>
      <c r="Q137" s="59">
        <f t="shared" si="44"/>
        <v>0</v>
      </c>
      <c r="R137" s="59">
        <f t="shared" si="45"/>
        <v>0</v>
      </c>
      <c r="S137" s="59" t="str">
        <f t="shared" si="50"/>
        <v/>
      </c>
      <c r="T137" s="59">
        <f t="shared" si="46"/>
        <v>0</v>
      </c>
    </row>
    <row r="138" spans="1:20" hidden="1" outlineLevel="1" x14ac:dyDescent="0.2">
      <c r="A138" s="70">
        <f t="shared" si="48"/>
        <v>71</v>
      </c>
      <c r="B138" s="71">
        <f t="shared" si="49"/>
        <v>72</v>
      </c>
      <c r="C138" s="59">
        <f t="shared" si="47"/>
        <v>0</v>
      </c>
      <c r="D138" s="59">
        <f t="shared" si="31"/>
        <v>0</v>
      </c>
      <c r="E138" s="59">
        <f t="shared" si="32"/>
        <v>0</v>
      </c>
      <c r="F138" s="59">
        <f t="shared" si="33"/>
        <v>0</v>
      </c>
      <c r="G138" s="59">
        <f t="shared" si="34"/>
        <v>0</v>
      </c>
      <c r="H138" s="59">
        <f t="shared" si="35"/>
        <v>0</v>
      </c>
      <c r="I138" s="59">
        <f t="shared" si="36"/>
        <v>0</v>
      </c>
      <c r="J138" s="59">
        <f t="shared" si="37"/>
        <v>0</v>
      </c>
      <c r="K138" s="59">
        <f t="shared" si="38"/>
        <v>0</v>
      </c>
      <c r="L138" s="59">
        <f t="shared" si="39"/>
        <v>0</v>
      </c>
      <c r="M138" s="59">
        <f t="shared" si="40"/>
        <v>0</v>
      </c>
      <c r="N138" s="59">
        <f t="shared" si="41"/>
        <v>0</v>
      </c>
      <c r="O138" s="59">
        <f t="shared" si="42"/>
        <v>0</v>
      </c>
      <c r="P138" s="59">
        <f t="shared" si="43"/>
        <v>0</v>
      </c>
      <c r="Q138" s="59">
        <f t="shared" si="44"/>
        <v>0</v>
      </c>
      <c r="R138" s="59">
        <f t="shared" si="45"/>
        <v>0</v>
      </c>
      <c r="S138" s="59" t="str">
        <f t="shared" si="50"/>
        <v/>
      </c>
      <c r="T138" s="59">
        <f t="shared" si="46"/>
        <v>0</v>
      </c>
    </row>
    <row r="139" spans="1:20" hidden="1" outlineLevel="1" x14ac:dyDescent="0.2">
      <c r="A139" s="70">
        <f t="shared" si="48"/>
        <v>72</v>
      </c>
      <c r="B139" s="71">
        <f t="shared" si="49"/>
        <v>73</v>
      </c>
      <c r="C139" s="59">
        <f t="shared" si="47"/>
        <v>0</v>
      </c>
      <c r="D139" s="59">
        <f t="shared" si="31"/>
        <v>0</v>
      </c>
      <c r="E139" s="59">
        <f t="shared" si="32"/>
        <v>0</v>
      </c>
      <c r="F139" s="59">
        <f t="shared" si="33"/>
        <v>0</v>
      </c>
      <c r="G139" s="59">
        <f t="shared" si="34"/>
        <v>0</v>
      </c>
      <c r="H139" s="59">
        <f t="shared" si="35"/>
        <v>0</v>
      </c>
      <c r="I139" s="59">
        <f t="shared" si="36"/>
        <v>0</v>
      </c>
      <c r="J139" s="59">
        <f t="shared" si="37"/>
        <v>0</v>
      </c>
      <c r="K139" s="59">
        <f t="shared" si="38"/>
        <v>0</v>
      </c>
      <c r="L139" s="59">
        <f t="shared" si="39"/>
        <v>0</v>
      </c>
      <c r="M139" s="59">
        <f t="shared" si="40"/>
        <v>0</v>
      </c>
      <c r="N139" s="59">
        <f t="shared" si="41"/>
        <v>0</v>
      </c>
      <c r="O139" s="59">
        <f t="shared" si="42"/>
        <v>0</v>
      </c>
      <c r="P139" s="59">
        <f t="shared" si="43"/>
        <v>0</v>
      </c>
      <c r="Q139" s="59">
        <f t="shared" si="44"/>
        <v>0</v>
      </c>
      <c r="R139" s="59">
        <f t="shared" si="45"/>
        <v>0</v>
      </c>
      <c r="S139" s="59" t="str">
        <f t="shared" si="50"/>
        <v/>
      </c>
      <c r="T139" s="59">
        <f t="shared" si="46"/>
        <v>0</v>
      </c>
    </row>
    <row r="140" spans="1:20" hidden="1" outlineLevel="1" x14ac:dyDescent="0.2">
      <c r="A140" s="70">
        <f t="shared" si="48"/>
        <v>73</v>
      </c>
      <c r="B140" s="71">
        <f t="shared" si="49"/>
        <v>74</v>
      </c>
      <c r="C140" s="59">
        <f t="shared" si="47"/>
        <v>0</v>
      </c>
      <c r="D140" s="59">
        <f t="shared" si="31"/>
        <v>0</v>
      </c>
      <c r="E140" s="59">
        <f t="shared" si="32"/>
        <v>0</v>
      </c>
      <c r="F140" s="59">
        <f t="shared" si="33"/>
        <v>0</v>
      </c>
      <c r="G140" s="59">
        <f t="shared" si="34"/>
        <v>0</v>
      </c>
      <c r="H140" s="59">
        <f t="shared" si="35"/>
        <v>0</v>
      </c>
      <c r="I140" s="59">
        <f t="shared" si="36"/>
        <v>0</v>
      </c>
      <c r="J140" s="59">
        <f t="shared" si="37"/>
        <v>0</v>
      </c>
      <c r="K140" s="59">
        <f t="shared" si="38"/>
        <v>0</v>
      </c>
      <c r="L140" s="59">
        <f t="shared" si="39"/>
        <v>0</v>
      </c>
      <c r="M140" s="59">
        <f t="shared" si="40"/>
        <v>0</v>
      </c>
      <c r="N140" s="59">
        <f t="shared" si="41"/>
        <v>0</v>
      </c>
      <c r="O140" s="59">
        <f t="shared" si="42"/>
        <v>0</v>
      </c>
      <c r="P140" s="59">
        <f t="shared" si="43"/>
        <v>0</v>
      </c>
      <c r="Q140" s="59">
        <f t="shared" si="44"/>
        <v>0</v>
      </c>
      <c r="R140" s="59">
        <f t="shared" si="45"/>
        <v>0</v>
      </c>
      <c r="S140" s="59" t="str">
        <f t="shared" si="50"/>
        <v/>
      </c>
      <c r="T140" s="59">
        <f t="shared" si="46"/>
        <v>0</v>
      </c>
    </row>
    <row r="141" spans="1:20" hidden="1" outlineLevel="1" x14ac:dyDescent="0.2">
      <c r="A141" s="70">
        <f t="shared" si="48"/>
        <v>74</v>
      </c>
      <c r="B141" s="71">
        <f t="shared" si="49"/>
        <v>75</v>
      </c>
      <c r="C141" s="59">
        <f t="shared" si="47"/>
        <v>0</v>
      </c>
      <c r="D141" s="59">
        <f t="shared" si="31"/>
        <v>0</v>
      </c>
      <c r="E141" s="59">
        <f t="shared" si="32"/>
        <v>0</v>
      </c>
      <c r="F141" s="59">
        <f t="shared" si="33"/>
        <v>0</v>
      </c>
      <c r="G141" s="59">
        <f t="shared" si="34"/>
        <v>0</v>
      </c>
      <c r="H141" s="59">
        <f t="shared" si="35"/>
        <v>0</v>
      </c>
      <c r="I141" s="59">
        <f t="shared" si="36"/>
        <v>0</v>
      </c>
      <c r="J141" s="59">
        <f t="shared" si="37"/>
        <v>0</v>
      </c>
      <c r="K141" s="59">
        <f t="shared" si="38"/>
        <v>0</v>
      </c>
      <c r="L141" s="59">
        <f t="shared" si="39"/>
        <v>0</v>
      </c>
      <c r="M141" s="59">
        <f t="shared" si="40"/>
        <v>0</v>
      </c>
      <c r="N141" s="59">
        <f t="shared" si="41"/>
        <v>0</v>
      </c>
      <c r="O141" s="59">
        <f t="shared" si="42"/>
        <v>0</v>
      </c>
      <c r="P141" s="59">
        <f t="shared" si="43"/>
        <v>0</v>
      </c>
      <c r="Q141" s="59">
        <f t="shared" si="44"/>
        <v>0</v>
      </c>
      <c r="R141" s="59">
        <f t="shared" si="45"/>
        <v>0</v>
      </c>
      <c r="S141" s="59" t="str">
        <f t="shared" si="50"/>
        <v/>
      </c>
      <c r="T141" s="59">
        <f t="shared" si="46"/>
        <v>0</v>
      </c>
    </row>
    <row r="142" spans="1:20" hidden="1" outlineLevel="1" x14ac:dyDescent="0.2">
      <c r="A142" s="70">
        <f t="shared" si="48"/>
        <v>75</v>
      </c>
      <c r="B142" s="71">
        <f t="shared" si="49"/>
        <v>76</v>
      </c>
      <c r="C142" s="59">
        <f t="shared" si="47"/>
        <v>0</v>
      </c>
      <c r="D142" s="59">
        <f t="shared" si="31"/>
        <v>0</v>
      </c>
      <c r="E142" s="59">
        <f t="shared" si="32"/>
        <v>0</v>
      </c>
      <c r="F142" s="59">
        <f t="shared" si="33"/>
        <v>0</v>
      </c>
      <c r="G142" s="59">
        <f t="shared" si="34"/>
        <v>0</v>
      </c>
      <c r="H142" s="59">
        <f t="shared" si="35"/>
        <v>0</v>
      </c>
      <c r="I142" s="59">
        <f t="shared" si="36"/>
        <v>0</v>
      </c>
      <c r="J142" s="59">
        <f t="shared" si="37"/>
        <v>0</v>
      </c>
      <c r="K142" s="59">
        <f t="shared" si="38"/>
        <v>0</v>
      </c>
      <c r="L142" s="59">
        <f t="shared" si="39"/>
        <v>0</v>
      </c>
      <c r="M142" s="59">
        <f t="shared" si="40"/>
        <v>0</v>
      </c>
      <c r="N142" s="59">
        <f t="shared" si="41"/>
        <v>0</v>
      </c>
      <c r="O142" s="59">
        <f t="shared" si="42"/>
        <v>0</v>
      </c>
      <c r="P142" s="59">
        <f t="shared" si="43"/>
        <v>0</v>
      </c>
      <c r="Q142" s="59">
        <f t="shared" si="44"/>
        <v>0</v>
      </c>
      <c r="R142" s="59">
        <f t="shared" si="45"/>
        <v>0</v>
      </c>
      <c r="S142" s="59" t="str">
        <f t="shared" si="50"/>
        <v/>
      </c>
      <c r="T142" s="59">
        <f t="shared" si="46"/>
        <v>0</v>
      </c>
    </row>
    <row r="143" spans="1:20" hidden="1" outlineLevel="1" x14ac:dyDescent="0.2">
      <c r="A143" s="70">
        <f t="shared" si="48"/>
        <v>76</v>
      </c>
      <c r="B143" s="71">
        <f t="shared" si="49"/>
        <v>77</v>
      </c>
      <c r="C143" s="59">
        <f t="shared" si="47"/>
        <v>0</v>
      </c>
      <c r="D143" s="59">
        <f t="shared" si="31"/>
        <v>0</v>
      </c>
      <c r="E143" s="59">
        <f t="shared" si="32"/>
        <v>0</v>
      </c>
      <c r="F143" s="59">
        <f t="shared" si="33"/>
        <v>0</v>
      </c>
      <c r="G143" s="59">
        <f t="shared" si="34"/>
        <v>0</v>
      </c>
      <c r="H143" s="59">
        <f t="shared" si="35"/>
        <v>0</v>
      </c>
      <c r="I143" s="59">
        <f t="shared" si="36"/>
        <v>0</v>
      </c>
      <c r="J143" s="59">
        <f t="shared" si="37"/>
        <v>0</v>
      </c>
      <c r="K143" s="59">
        <f t="shared" si="38"/>
        <v>0</v>
      </c>
      <c r="L143" s="59">
        <f t="shared" si="39"/>
        <v>0</v>
      </c>
      <c r="M143" s="59">
        <f t="shared" si="40"/>
        <v>0</v>
      </c>
      <c r="N143" s="59">
        <f t="shared" si="41"/>
        <v>0</v>
      </c>
      <c r="O143" s="59">
        <f t="shared" si="42"/>
        <v>0</v>
      </c>
      <c r="P143" s="59">
        <f t="shared" si="43"/>
        <v>0</v>
      </c>
      <c r="Q143" s="59">
        <f t="shared" si="44"/>
        <v>0</v>
      </c>
      <c r="R143" s="59">
        <f t="shared" si="45"/>
        <v>0</v>
      </c>
      <c r="S143" s="59" t="str">
        <f t="shared" si="50"/>
        <v/>
      </c>
      <c r="T143" s="59">
        <f t="shared" si="46"/>
        <v>0</v>
      </c>
    </row>
    <row r="144" spans="1:20" hidden="1" outlineLevel="1" x14ac:dyDescent="0.2">
      <c r="A144" s="70">
        <f t="shared" si="48"/>
        <v>77</v>
      </c>
      <c r="B144" s="71">
        <f t="shared" si="49"/>
        <v>78</v>
      </c>
      <c r="C144" s="59">
        <f t="shared" si="47"/>
        <v>0</v>
      </c>
      <c r="D144" s="59">
        <f t="shared" si="31"/>
        <v>0</v>
      </c>
      <c r="E144" s="59">
        <f t="shared" si="32"/>
        <v>0</v>
      </c>
      <c r="F144" s="59">
        <f t="shared" si="33"/>
        <v>0</v>
      </c>
      <c r="G144" s="59">
        <f t="shared" si="34"/>
        <v>0</v>
      </c>
      <c r="H144" s="59">
        <f t="shared" si="35"/>
        <v>0</v>
      </c>
      <c r="I144" s="59">
        <f t="shared" si="36"/>
        <v>0</v>
      </c>
      <c r="J144" s="59">
        <f t="shared" si="37"/>
        <v>0</v>
      </c>
      <c r="K144" s="59">
        <f t="shared" si="38"/>
        <v>0</v>
      </c>
      <c r="L144" s="59">
        <f t="shared" si="39"/>
        <v>0</v>
      </c>
      <c r="M144" s="59">
        <f t="shared" si="40"/>
        <v>0</v>
      </c>
      <c r="N144" s="59">
        <f t="shared" si="41"/>
        <v>0</v>
      </c>
      <c r="O144" s="59">
        <f t="shared" si="42"/>
        <v>0</v>
      </c>
      <c r="P144" s="59">
        <f t="shared" si="43"/>
        <v>0</v>
      </c>
      <c r="Q144" s="59">
        <f t="shared" si="44"/>
        <v>0</v>
      </c>
      <c r="R144" s="59">
        <f t="shared" si="45"/>
        <v>0</v>
      </c>
      <c r="S144" s="59" t="str">
        <f t="shared" si="50"/>
        <v/>
      </c>
      <c r="T144" s="59">
        <f t="shared" si="46"/>
        <v>0</v>
      </c>
    </row>
    <row r="145" spans="1:20" hidden="1" outlineLevel="1" x14ac:dyDescent="0.2">
      <c r="A145" s="70">
        <f t="shared" si="48"/>
        <v>78</v>
      </c>
      <c r="B145" s="71">
        <f t="shared" si="49"/>
        <v>79</v>
      </c>
      <c r="C145" s="59">
        <f t="shared" si="47"/>
        <v>0</v>
      </c>
      <c r="D145" s="59">
        <f t="shared" si="31"/>
        <v>0</v>
      </c>
      <c r="E145" s="59">
        <f t="shared" si="32"/>
        <v>0</v>
      </c>
      <c r="F145" s="59">
        <f t="shared" si="33"/>
        <v>0</v>
      </c>
      <c r="G145" s="59">
        <f t="shared" si="34"/>
        <v>0</v>
      </c>
      <c r="H145" s="59">
        <f t="shared" si="35"/>
        <v>0</v>
      </c>
      <c r="I145" s="59">
        <f t="shared" si="36"/>
        <v>0</v>
      </c>
      <c r="J145" s="59">
        <f t="shared" si="37"/>
        <v>0</v>
      </c>
      <c r="K145" s="59">
        <f t="shared" si="38"/>
        <v>0</v>
      </c>
      <c r="L145" s="59">
        <f t="shared" si="39"/>
        <v>0</v>
      </c>
      <c r="M145" s="59">
        <f t="shared" si="40"/>
        <v>0</v>
      </c>
      <c r="N145" s="59">
        <f t="shared" si="41"/>
        <v>0</v>
      </c>
      <c r="O145" s="59">
        <f t="shared" si="42"/>
        <v>0</v>
      </c>
      <c r="P145" s="59">
        <f t="shared" si="43"/>
        <v>0</v>
      </c>
      <c r="Q145" s="59">
        <f t="shared" si="44"/>
        <v>0</v>
      </c>
      <c r="R145" s="59">
        <f t="shared" si="45"/>
        <v>0</v>
      </c>
      <c r="S145" s="59" t="str">
        <f t="shared" si="50"/>
        <v/>
      </c>
      <c r="T145" s="59">
        <f t="shared" si="46"/>
        <v>0</v>
      </c>
    </row>
    <row r="146" spans="1:20" hidden="1" outlineLevel="1" x14ac:dyDescent="0.2">
      <c r="A146" s="70">
        <f t="shared" si="48"/>
        <v>79</v>
      </c>
      <c r="B146" s="71">
        <f t="shared" si="49"/>
        <v>80</v>
      </c>
      <c r="C146" s="59">
        <f t="shared" si="47"/>
        <v>0</v>
      </c>
      <c r="D146" s="59">
        <f t="shared" si="31"/>
        <v>0</v>
      </c>
      <c r="E146" s="59">
        <f t="shared" si="32"/>
        <v>0</v>
      </c>
      <c r="F146" s="59">
        <f t="shared" si="33"/>
        <v>0</v>
      </c>
      <c r="G146" s="59">
        <f t="shared" si="34"/>
        <v>0</v>
      </c>
      <c r="H146" s="59">
        <f t="shared" si="35"/>
        <v>0</v>
      </c>
      <c r="I146" s="59">
        <f t="shared" si="36"/>
        <v>0</v>
      </c>
      <c r="J146" s="59">
        <f t="shared" si="37"/>
        <v>0</v>
      </c>
      <c r="K146" s="59">
        <f t="shared" si="38"/>
        <v>0</v>
      </c>
      <c r="L146" s="59">
        <f t="shared" si="39"/>
        <v>0</v>
      </c>
      <c r="M146" s="59">
        <f t="shared" si="40"/>
        <v>0</v>
      </c>
      <c r="N146" s="59">
        <f t="shared" si="41"/>
        <v>0</v>
      </c>
      <c r="O146" s="59">
        <f t="shared" si="42"/>
        <v>0</v>
      </c>
      <c r="P146" s="59">
        <f t="shared" si="43"/>
        <v>0</v>
      </c>
      <c r="Q146" s="59">
        <f t="shared" si="44"/>
        <v>0</v>
      </c>
      <c r="R146" s="59">
        <f t="shared" si="45"/>
        <v>0</v>
      </c>
      <c r="S146" s="59" t="str">
        <f t="shared" si="50"/>
        <v/>
      </c>
      <c r="T146" s="59">
        <f t="shared" si="46"/>
        <v>0</v>
      </c>
    </row>
    <row r="147" spans="1:20" hidden="1" outlineLevel="1" x14ac:dyDescent="0.2">
      <c r="A147" s="70">
        <f t="shared" si="48"/>
        <v>80</v>
      </c>
      <c r="B147" s="71">
        <f t="shared" si="49"/>
        <v>81</v>
      </c>
      <c r="C147" s="59">
        <f t="shared" si="47"/>
        <v>0</v>
      </c>
      <c r="D147" s="59">
        <f t="shared" si="31"/>
        <v>0</v>
      </c>
      <c r="E147" s="59">
        <f t="shared" si="32"/>
        <v>0</v>
      </c>
      <c r="F147" s="59">
        <f t="shared" si="33"/>
        <v>0</v>
      </c>
      <c r="G147" s="59">
        <f t="shared" si="34"/>
        <v>0</v>
      </c>
      <c r="H147" s="59">
        <f t="shared" si="35"/>
        <v>0</v>
      </c>
      <c r="I147" s="59">
        <f t="shared" si="36"/>
        <v>0</v>
      </c>
      <c r="J147" s="59">
        <f t="shared" si="37"/>
        <v>0</v>
      </c>
      <c r="K147" s="59">
        <f t="shared" si="38"/>
        <v>0</v>
      </c>
      <c r="L147" s="59">
        <f t="shared" si="39"/>
        <v>0</v>
      </c>
      <c r="M147" s="59">
        <f t="shared" si="40"/>
        <v>0</v>
      </c>
      <c r="N147" s="59">
        <f t="shared" si="41"/>
        <v>0</v>
      </c>
      <c r="O147" s="59">
        <f t="shared" si="42"/>
        <v>0</v>
      </c>
      <c r="P147" s="59">
        <f t="shared" si="43"/>
        <v>0</v>
      </c>
      <c r="Q147" s="59">
        <f t="shared" si="44"/>
        <v>0</v>
      </c>
      <c r="R147" s="59">
        <f t="shared" si="45"/>
        <v>0</v>
      </c>
      <c r="S147" s="59" t="str">
        <f t="shared" si="50"/>
        <v/>
      </c>
      <c r="T147" s="59">
        <f t="shared" si="46"/>
        <v>0</v>
      </c>
    </row>
    <row r="148" spans="1:20" hidden="1" outlineLevel="1" x14ac:dyDescent="0.2">
      <c r="A148" s="70">
        <f t="shared" si="48"/>
        <v>81</v>
      </c>
      <c r="B148" s="71">
        <f t="shared" si="49"/>
        <v>82</v>
      </c>
      <c r="C148" s="59">
        <f t="shared" si="47"/>
        <v>0</v>
      </c>
      <c r="D148" s="59">
        <f t="shared" si="31"/>
        <v>0</v>
      </c>
      <c r="E148" s="59">
        <f t="shared" si="32"/>
        <v>0</v>
      </c>
      <c r="F148" s="59">
        <f t="shared" si="33"/>
        <v>0</v>
      </c>
      <c r="G148" s="59">
        <f t="shared" si="34"/>
        <v>0</v>
      </c>
      <c r="H148" s="59">
        <f t="shared" si="35"/>
        <v>0</v>
      </c>
      <c r="I148" s="59">
        <f t="shared" si="36"/>
        <v>0</v>
      </c>
      <c r="J148" s="59">
        <f t="shared" si="37"/>
        <v>0</v>
      </c>
      <c r="K148" s="59">
        <f t="shared" si="38"/>
        <v>0</v>
      </c>
      <c r="L148" s="59">
        <f t="shared" si="39"/>
        <v>0</v>
      </c>
      <c r="M148" s="59">
        <f t="shared" si="40"/>
        <v>0</v>
      </c>
      <c r="N148" s="59">
        <f t="shared" si="41"/>
        <v>0</v>
      </c>
      <c r="O148" s="59">
        <f t="shared" si="42"/>
        <v>0</v>
      </c>
      <c r="P148" s="59">
        <f t="shared" si="43"/>
        <v>0</v>
      </c>
      <c r="Q148" s="59">
        <f t="shared" si="44"/>
        <v>0</v>
      </c>
      <c r="R148" s="59">
        <f t="shared" si="45"/>
        <v>0</v>
      </c>
      <c r="S148" s="59" t="str">
        <f t="shared" si="50"/>
        <v/>
      </c>
      <c r="T148" s="59">
        <f t="shared" si="46"/>
        <v>0</v>
      </c>
    </row>
    <row r="149" spans="1:20" hidden="1" outlineLevel="1" x14ac:dyDescent="0.2">
      <c r="A149" s="70">
        <f t="shared" si="48"/>
        <v>82</v>
      </c>
      <c r="B149" s="71">
        <f t="shared" si="49"/>
        <v>83</v>
      </c>
      <c r="C149" s="59">
        <f t="shared" si="47"/>
        <v>0</v>
      </c>
      <c r="D149" s="59">
        <f t="shared" si="31"/>
        <v>0</v>
      </c>
      <c r="E149" s="59">
        <f t="shared" si="32"/>
        <v>0</v>
      </c>
      <c r="F149" s="59">
        <f t="shared" si="33"/>
        <v>0</v>
      </c>
      <c r="G149" s="59">
        <f t="shared" si="34"/>
        <v>0</v>
      </c>
      <c r="H149" s="59">
        <f t="shared" si="35"/>
        <v>0</v>
      </c>
      <c r="I149" s="59">
        <f t="shared" si="36"/>
        <v>0</v>
      </c>
      <c r="J149" s="59">
        <f t="shared" si="37"/>
        <v>0</v>
      </c>
      <c r="K149" s="59">
        <f t="shared" si="38"/>
        <v>0</v>
      </c>
      <c r="L149" s="59">
        <f t="shared" si="39"/>
        <v>0</v>
      </c>
      <c r="M149" s="59">
        <f t="shared" si="40"/>
        <v>0</v>
      </c>
      <c r="N149" s="59">
        <f t="shared" si="41"/>
        <v>0</v>
      </c>
      <c r="O149" s="59">
        <f t="shared" si="42"/>
        <v>0</v>
      </c>
      <c r="P149" s="59">
        <f t="shared" si="43"/>
        <v>0</v>
      </c>
      <c r="Q149" s="59">
        <f t="shared" si="44"/>
        <v>0</v>
      </c>
      <c r="R149" s="59">
        <f t="shared" si="45"/>
        <v>0</v>
      </c>
      <c r="S149" s="59" t="str">
        <f t="shared" si="50"/>
        <v/>
      </c>
      <c r="T149" s="59">
        <f t="shared" si="46"/>
        <v>0</v>
      </c>
    </row>
    <row r="150" spans="1:20" hidden="1" outlineLevel="1" x14ac:dyDescent="0.2">
      <c r="A150" s="70">
        <f t="shared" si="48"/>
        <v>83</v>
      </c>
      <c r="B150" s="71">
        <f t="shared" si="49"/>
        <v>84</v>
      </c>
      <c r="C150" s="59">
        <f t="shared" si="47"/>
        <v>0</v>
      </c>
      <c r="D150" s="59">
        <f t="shared" si="31"/>
        <v>0</v>
      </c>
      <c r="E150" s="59">
        <f t="shared" si="32"/>
        <v>0</v>
      </c>
      <c r="F150" s="59">
        <f t="shared" si="33"/>
        <v>0</v>
      </c>
      <c r="G150" s="59">
        <f t="shared" si="34"/>
        <v>0</v>
      </c>
      <c r="H150" s="59">
        <f t="shared" si="35"/>
        <v>0</v>
      </c>
      <c r="I150" s="59">
        <f t="shared" si="36"/>
        <v>0</v>
      </c>
      <c r="J150" s="59">
        <f t="shared" si="37"/>
        <v>0</v>
      </c>
      <c r="K150" s="59">
        <f t="shared" si="38"/>
        <v>0</v>
      </c>
      <c r="L150" s="59">
        <f t="shared" si="39"/>
        <v>0</v>
      </c>
      <c r="M150" s="59">
        <f t="shared" si="40"/>
        <v>0</v>
      </c>
      <c r="N150" s="59">
        <f t="shared" si="41"/>
        <v>0</v>
      </c>
      <c r="O150" s="59">
        <f t="shared" si="42"/>
        <v>0</v>
      </c>
      <c r="P150" s="59">
        <f t="shared" si="43"/>
        <v>0</v>
      </c>
      <c r="Q150" s="59">
        <f t="shared" si="44"/>
        <v>0</v>
      </c>
      <c r="R150" s="59">
        <f t="shared" si="45"/>
        <v>0</v>
      </c>
      <c r="S150" s="59" t="str">
        <f t="shared" si="50"/>
        <v/>
      </c>
      <c r="T150" s="59">
        <f t="shared" si="46"/>
        <v>0</v>
      </c>
    </row>
    <row r="151" spans="1:20" hidden="1" outlineLevel="1" x14ac:dyDescent="0.2">
      <c r="A151" s="70">
        <f t="shared" si="48"/>
        <v>84</v>
      </c>
      <c r="B151" s="71">
        <f t="shared" si="49"/>
        <v>85</v>
      </c>
      <c r="C151" s="59">
        <f t="shared" si="47"/>
        <v>0</v>
      </c>
      <c r="D151" s="59">
        <f t="shared" si="31"/>
        <v>0</v>
      </c>
      <c r="E151" s="59">
        <f t="shared" si="32"/>
        <v>0</v>
      </c>
      <c r="F151" s="59">
        <f t="shared" si="33"/>
        <v>0</v>
      </c>
      <c r="G151" s="59">
        <f t="shared" si="34"/>
        <v>0</v>
      </c>
      <c r="H151" s="59">
        <f t="shared" si="35"/>
        <v>0</v>
      </c>
      <c r="I151" s="59">
        <f t="shared" si="36"/>
        <v>0</v>
      </c>
      <c r="J151" s="59">
        <f t="shared" si="37"/>
        <v>0</v>
      </c>
      <c r="K151" s="59">
        <f t="shared" si="38"/>
        <v>0</v>
      </c>
      <c r="L151" s="59">
        <f t="shared" si="39"/>
        <v>0</v>
      </c>
      <c r="M151" s="59">
        <f t="shared" si="40"/>
        <v>0</v>
      </c>
      <c r="N151" s="59">
        <f t="shared" si="41"/>
        <v>0</v>
      </c>
      <c r="O151" s="59">
        <f t="shared" si="42"/>
        <v>0</v>
      </c>
      <c r="P151" s="59">
        <f t="shared" si="43"/>
        <v>0</v>
      </c>
      <c r="Q151" s="59">
        <f t="shared" si="44"/>
        <v>0</v>
      </c>
      <c r="R151" s="59">
        <f t="shared" si="45"/>
        <v>0</v>
      </c>
      <c r="S151" s="59" t="str">
        <f t="shared" si="50"/>
        <v/>
      </c>
      <c r="T151" s="59">
        <f t="shared" si="46"/>
        <v>0</v>
      </c>
    </row>
    <row r="152" spans="1:20" hidden="1" outlineLevel="1" x14ac:dyDescent="0.2">
      <c r="A152" s="70">
        <f t="shared" si="48"/>
        <v>85</v>
      </c>
      <c r="B152" s="71">
        <f t="shared" si="49"/>
        <v>86</v>
      </c>
      <c r="C152" s="59">
        <f t="shared" si="47"/>
        <v>0</v>
      </c>
      <c r="D152" s="59">
        <f t="shared" si="31"/>
        <v>0</v>
      </c>
      <c r="E152" s="59">
        <f t="shared" si="32"/>
        <v>0</v>
      </c>
      <c r="F152" s="59">
        <f t="shared" si="33"/>
        <v>0</v>
      </c>
      <c r="G152" s="59">
        <f t="shared" si="34"/>
        <v>0</v>
      </c>
      <c r="H152" s="59">
        <f t="shared" si="35"/>
        <v>0</v>
      </c>
      <c r="I152" s="59">
        <f t="shared" si="36"/>
        <v>0</v>
      </c>
      <c r="J152" s="59">
        <f t="shared" si="37"/>
        <v>0</v>
      </c>
      <c r="K152" s="59">
        <f t="shared" si="38"/>
        <v>0</v>
      </c>
      <c r="L152" s="59">
        <f t="shared" si="39"/>
        <v>0</v>
      </c>
      <c r="M152" s="59">
        <f t="shared" si="40"/>
        <v>0</v>
      </c>
      <c r="N152" s="59">
        <f t="shared" si="41"/>
        <v>0</v>
      </c>
      <c r="O152" s="59">
        <f t="shared" si="42"/>
        <v>0</v>
      </c>
      <c r="P152" s="59">
        <f t="shared" si="43"/>
        <v>0</v>
      </c>
      <c r="Q152" s="59">
        <f t="shared" si="44"/>
        <v>0</v>
      </c>
      <c r="R152" s="59">
        <f t="shared" si="45"/>
        <v>0</v>
      </c>
      <c r="S152" s="59" t="str">
        <f t="shared" si="50"/>
        <v/>
      </c>
      <c r="T152" s="59">
        <f t="shared" si="46"/>
        <v>0</v>
      </c>
    </row>
    <row r="153" spans="1:20" hidden="1" outlineLevel="1" x14ac:dyDescent="0.2">
      <c r="A153" s="70">
        <f t="shared" si="48"/>
        <v>86</v>
      </c>
      <c r="B153" s="71">
        <f t="shared" si="49"/>
        <v>87</v>
      </c>
      <c r="C153" s="59">
        <f t="shared" si="47"/>
        <v>0</v>
      </c>
      <c r="D153" s="59">
        <f t="shared" si="31"/>
        <v>0</v>
      </c>
      <c r="E153" s="59">
        <f t="shared" si="32"/>
        <v>0</v>
      </c>
      <c r="F153" s="59">
        <f t="shared" si="33"/>
        <v>0</v>
      </c>
      <c r="G153" s="59">
        <f t="shared" si="34"/>
        <v>0</v>
      </c>
      <c r="H153" s="59">
        <f t="shared" si="35"/>
        <v>0</v>
      </c>
      <c r="I153" s="59">
        <f t="shared" si="36"/>
        <v>0</v>
      </c>
      <c r="J153" s="59">
        <f t="shared" si="37"/>
        <v>0</v>
      </c>
      <c r="K153" s="59">
        <f t="shared" si="38"/>
        <v>0</v>
      </c>
      <c r="L153" s="59">
        <f t="shared" si="39"/>
        <v>0</v>
      </c>
      <c r="M153" s="59">
        <f t="shared" si="40"/>
        <v>0</v>
      </c>
      <c r="N153" s="59">
        <f t="shared" si="41"/>
        <v>0</v>
      </c>
      <c r="O153" s="59">
        <f t="shared" si="42"/>
        <v>0</v>
      </c>
      <c r="P153" s="59">
        <f t="shared" si="43"/>
        <v>0</v>
      </c>
      <c r="Q153" s="59">
        <f t="shared" si="44"/>
        <v>0</v>
      </c>
      <c r="R153" s="59">
        <f t="shared" si="45"/>
        <v>0</v>
      </c>
      <c r="S153" s="59" t="str">
        <f t="shared" si="50"/>
        <v/>
      </c>
      <c r="T153" s="59">
        <f t="shared" si="46"/>
        <v>0</v>
      </c>
    </row>
    <row r="154" spans="1:20" hidden="1" outlineLevel="1" x14ac:dyDescent="0.2">
      <c r="A154" s="70">
        <f t="shared" si="48"/>
        <v>87</v>
      </c>
      <c r="B154" s="71">
        <f t="shared" si="49"/>
        <v>88</v>
      </c>
      <c r="C154" s="59">
        <f t="shared" si="47"/>
        <v>0</v>
      </c>
      <c r="D154" s="59">
        <f t="shared" si="31"/>
        <v>0</v>
      </c>
      <c r="E154" s="59">
        <f t="shared" si="32"/>
        <v>0</v>
      </c>
      <c r="F154" s="59">
        <f t="shared" si="33"/>
        <v>0</v>
      </c>
      <c r="G154" s="59">
        <f t="shared" si="34"/>
        <v>0</v>
      </c>
      <c r="H154" s="59">
        <f t="shared" si="35"/>
        <v>0</v>
      </c>
      <c r="I154" s="59">
        <f t="shared" si="36"/>
        <v>0</v>
      </c>
      <c r="J154" s="59">
        <f t="shared" si="37"/>
        <v>0</v>
      </c>
      <c r="K154" s="59">
        <f t="shared" si="38"/>
        <v>0</v>
      </c>
      <c r="L154" s="59">
        <f t="shared" si="39"/>
        <v>0</v>
      </c>
      <c r="M154" s="59">
        <f t="shared" si="40"/>
        <v>0</v>
      </c>
      <c r="N154" s="59">
        <f t="shared" si="41"/>
        <v>0</v>
      </c>
      <c r="O154" s="59">
        <f t="shared" si="42"/>
        <v>0</v>
      </c>
      <c r="P154" s="59">
        <f t="shared" si="43"/>
        <v>0</v>
      </c>
      <c r="Q154" s="59">
        <f t="shared" si="44"/>
        <v>0</v>
      </c>
      <c r="R154" s="59">
        <f t="shared" si="45"/>
        <v>0</v>
      </c>
      <c r="S154" s="59" t="str">
        <f t="shared" si="50"/>
        <v/>
      </c>
      <c r="T154" s="59">
        <f t="shared" si="46"/>
        <v>0</v>
      </c>
    </row>
    <row r="155" spans="1:20" hidden="1" outlineLevel="1" x14ac:dyDescent="0.2">
      <c r="A155" s="70">
        <f t="shared" si="48"/>
        <v>88</v>
      </c>
      <c r="B155" s="71">
        <f t="shared" si="49"/>
        <v>89</v>
      </c>
      <c r="C155" s="59">
        <f t="shared" si="47"/>
        <v>0</v>
      </c>
      <c r="D155" s="59">
        <f t="shared" si="31"/>
        <v>0</v>
      </c>
      <c r="E155" s="59">
        <f t="shared" si="32"/>
        <v>0</v>
      </c>
      <c r="F155" s="59">
        <f t="shared" si="33"/>
        <v>0</v>
      </c>
      <c r="G155" s="59">
        <f t="shared" si="34"/>
        <v>0</v>
      </c>
      <c r="H155" s="59">
        <f t="shared" si="35"/>
        <v>0</v>
      </c>
      <c r="I155" s="59">
        <f t="shared" si="36"/>
        <v>0</v>
      </c>
      <c r="J155" s="59">
        <f t="shared" si="37"/>
        <v>0</v>
      </c>
      <c r="K155" s="59">
        <f t="shared" si="38"/>
        <v>0</v>
      </c>
      <c r="L155" s="59">
        <f t="shared" si="39"/>
        <v>0</v>
      </c>
      <c r="M155" s="59">
        <f t="shared" si="40"/>
        <v>0</v>
      </c>
      <c r="N155" s="59">
        <f t="shared" si="41"/>
        <v>0</v>
      </c>
      <c r="O155" s="59">
        <f t="shared" si="42"/>
        <v>0</v>
      </c>
      <c r="P155" s="59">
        <f t="shared" si="43"/>
        <v>0</v>
      </c>
      <c r="Q155" s="59">
        <f t="shared" si="44"/>
        <v>0</v>
      </c>
      <c r="R155" s="59">
        <f t="shared" si="45"/>
        <v>0</v>
      </c>
      <c r="S155" s="59" t="str">
        <f t="shared" si="50"/>
        <v/>
      </c>
      <c r="T155" s="59">
        <f t="shared" si="46"/>
        <v>0</v>
      </c>
    </row>
    <row r="156" spans="1:20" hidden="1" outlineLevel="1" x14ac:dyDescent="0.2">
      <c r="A156" s="70">
        <f t="shared" si="48"/>
        <v>89</v>
      </c>
      <c r="B156" s="71">
        <f t="shared" si="49"/>
        <v>90</v>
      </c>
      <c r="C156" s="59">
        <f t="shared" si="47"/>
        <v>0</v>
      </c>
      <c r="D156" s="59">
        <f t="shared" si="31"/>
        <v>0</v>
      </c>
      <c r="E156" s="59">
        <f t="shared" si="32"/>
        <v>0</v>
      </c>
      <c r="F156" s="59">
        <f t="shared" si="33"/>
        <v>0</v>
      </c>
      <c r="G156" s="59">
        <f t="shared" si="34"/>
        <v>0</v>
      </c>
      <c r="H156" s="59">
        <f t="shared" si="35"/>
        <v>0</v>
      </c>
      <c r="I156" s="59">
        <f t="shared" si="36"/>
        <v>0</v>
      </c>
      <c r="J156" s="59">
        <f t="shared" si="37"/>
        <v>0</v>
      </c>
      <c r="K156" s="59">
        <f t="shared" si="38"/>
        <v>0</v>
      </c>
      <c r="L156" s="59">
        <f t="shared" si="39"/>
        <v>0</v>
      </c>
      <c r="M156" s="59">
        <f t="shared" si="40"/>
        <v>0</v>
      </c>
      <c r="N156" s="59">
        <f t="shared" si="41"/>
        <v>0</v>
      </c>
      <c r="O156" s="59">
        <f t="shared" si="42"/>
        <v>0</v>
      </c>
      <c r="P156" s="59">
        <f t="shared" si="43"/>
        <v>0</v>
      </c>
      <c r="Q156" s="59">
        <f t="shared" si="44"/>
        <v>0</v>
      </c>
      <c r="R156" s="59">
        <f t="shared" si="45"/>
        <v>0</v>
      </c>
      <c r="S156" s="59" t="str">
        <f t="shared" si="50"/>
        <v/>
      </c>
      <c r="T156" s="59">
        <f t="shared" si="46"/>
        <v>0</v>
      </c>
    </row>
    <row r="157" spans="1:20" hidden="1" outlineLevel="1" x14ac:dyDescent="0.2">
      <c r="A157" s="70">
        <f t="shared" si="48"/>
        <v>90</v>
      </c>
      <c r="B157" s="71">
        <f t="shared" si="49"/>
        <v>91</v>
      </c>
      <c r="C157" s="59">
        <f t="shared" si="47"/>
        <v>0</v>
      </c>
      <c r="D157" s="59">
        <f t="shared" si="31"/>
        <v>0</v>
      </c>
      <c r="E157" s="59">
        <f t="shared" si="32"/>
        <v>0</v>
      </c>
      <c r="F157" s="59">
        <f t="shared" si="33"/>
        <v>0</v>
      </c>
      <c r="G157" s="59">
        <f t="shared" si="34"/>
        <v>0</v>
      </c>
      <c r="H157" s="59">
        <f t="shared" si="35"/>
        <v>0</v>
      </c>
      <c r="I157" s="59">
        <f t="shared" si="36"/>
        <v>0</v>
      </c>
      <c r="J157" s="59">
        <f t="shared" si="37"/>
        <v>0</v>
      </c>
      <c r="K157" s="59">
        <f t="shared" si="38"/>
        <v>0</v>
      </c>
      <c r="L157" s="59">
        <f t="shared" si="39"/>
        <v>0</v>
      </c>
      <c r="M157" s="59">
        <f t="shared" si="40"/>
        <v>0</v>
      </c>
      <c r="N157" s="59">
        <f t="shared" si="41"/>
        <v>0</v>
      </c>
      <c r="O157" s="59">
        <f t="shared" si="42"/>
        <v>0</v>
      </c>
      <c r="P157" s="59">
        <f t="shared" si="43"/>
        <v>0</v>
      </c>
      <c r="Q157" s="59">
        <f t="shared" si="44"/>
        <v>0</v>
      </c>
      <c r="R157" s="59">
        <f t="shared" si="45"/>
        <v>0</v>
      </c>
      <c r="S157" s="59" t="str">
        <f t="shared" si="50"/>
        <v/>
      </c>
      <c r="T157" s="59">
        <f t="shared" si="46"/>
        <v>0</v>
      </c>
    </row>
    <row r="158" spans="1:20" hidden="1" outlineLevel="1" x14ac:dyDescent="0.2">
      <c r="A158" s="70">
        <f t="shared" si="48"/>
        <v>91</v>
      </c>
      <c r="B158" s="71">
        <f t="shared" si="49"/>
        <v>92</v>
      </c>
      <c r="C158" s="59">
        <f t="shared" si="47"/>
        <v>0</v>
      </c>
      <c r="D158" s="59">
        <f t="shared" si="31"/>
        <v>0</v>
      </c>
      <c r="E158" s="59">
        <f t="shared" si="32"/>
        <v>0</v>
      </c>
      <c r="F158" s="59">
        <f t="shared" si="33"/>
        <v>0</v>
      </c>
      <c r="G158" s="59">
        <f t="shared" si="34"/>
        <v>0</v>
      </c>
      <c r="H158" s="59">
        <f t="shared" si="35"/>
        <v>0</v>
      </c>
      <c r="I158" s="59">
        <f t="shared" si="36"/>
        <v>0</v>
      </c>
      <c r="J158" s="59">
        <f t="shared" si="37"/>
        <v>0</v>
      </c>
      <c r="K158" s="59">
        <f t="shared" si="38"/>
        <v>0</v>
      </c>
      <c r="L158" s="59">
        <f t="shared" si="39"/>
        <v>0</v>
      </c>
      <c r="M158" s="59">
        <f t="shared" si="40"/>
        <v>0</v>
      </c>
      <c r="N158" s="59">
        <f t="shared" si="41"/>
        <v>0</v>
      </c>
      <c r="O158" s="59">
        <f t="shared" si="42"/>
        <v>0</v>
      </c>
      <c r="P158" s="59">
        <f t="shared" si="43"/>
        <v>0</v>
      </c>
      <c r="Q158" s="59">
        <f t="shared" si="44"/>
        <v>0</v>
      </c>
      <c r="R158" s="59">
        <f t="shared" si="45"/>
        <v>0</v>
      </c>
      <c r="S158" s="59" t="str">
        <f t="shared" si="50"/>
        <v/>
      </c>
      <c r="T158" s="59">
        <f t="shared" si="46"/>
        <v>0</v>
      </c>
    </row>
    <row r="159" spans="1:20" hidden="1" outlineLevel="1" x14ac:dyDescent="0.2">
      <c r="A159" s="70">
        <f t="shared" si="48"/>
        <v>92</v>
      </c>
      <c r="B159" s="71">
        <f t="shared" si="49"/>
        <v>93</v>
      </c>
      <c r="C159" s="59">
        <f t="shared" si="47"/>
        <v>0</v>
      </c>
      <c r="D159" s="59">
        <f t="shared" si="31"/>
        <v>0</v>
      </c>
      <c r="E159" s="59">
        <f t="shared" si="32"/>
        <v>0</v>
      </c>
      <c r="F159" s="59">
        <f t="shared" si="33"/>
        <v>0</v>
      </c>
      <c r="G159" s="59">
        <f t="shared" si="34"/>
        <v>0</v>
      </c>
      <c r="H159" s="59">
        <f t="shared" si="35"/>
        <v>0</v>
      </c>
      <c r="I159" s="59">
        <f t="shared" si="36"/>
        <v>0</v>
      </c>
      <c r="J159" s="59">
        <f t="shared" si="37"/>
        <v>0</v>
      </c>
      <c r="K159" s="59">
        <f t="shared" si="38"/>
        <v>0</v>
      </c>
      <c r="L159" s="59">
        <f t="shared" si="39"/>
        <v>0</v>
      </c>
      <c r="M159" s="59">
        <f t="shared" si="40"/>
        <v>0</v>
      </c>
      <c r="N159" s="59">
        <f t="shared" si="41"/>
        <v>0</v>
      </c>
      <c r="O159" s="59">
        <f t="shared" si="42"/>
        <v>0</v>
      </c>
      <c r="P159" s="59">
        <f t="shared" si="43"/>
        <v>0</v>
      </c>
      <c r="Q159" s="59">
        <f t="shared" si="44"/>
        <v>0</v>
      </c>
      <c r="R159" s="59">
        <f t="shared" si="45"/>
        <v>0</v>
      </c>
      <c r="S159" s="59" t="str">
        <f t="shared" si="50"/>
        <v/>
      </c>
      <c r="T159" s="59">
        <f t="shared" si="46"/>
        <v>0</v>
      </c>
    </row>
    <row r="160" spans="1:20" hidden="1" outlineLevel="1" x14ac:dyDescent="0.2">
      <c r="A160" s="70">
        <f t="shared" si="48"/>
        <v>93</v>
      </c>
      <c r="B160" s="71">
        <f t="shared" si="49"/>
        <v>94</v>
      </c>
      <c r="C160" s="59">
        <f t="shared" si="47"/>
        <v>0</v>
      </c>
      <c r="D160" s="59">
        <f t="shared" si="31"/>
        <v>0</v>
      </c>
      <c r="E160" s="59">
        <f t="shared" si="32"/>
        <v>0</v>
      </c>
      <c r="F160" s="59">
        <f t="shared" si="33"/>
        <v>0</v>
      </c>
      <c r="G160" s="59">
        <f t="shared" si="34"/>
        <v>0</v>
      </c>
      <c r="H160" s="59">
        <f t="shared" si="35"/>
        <v>0</v>
      </c>
      <c r="I160" s="59">
        <f t="shared" si="36"/>
        <v>0</v>
      </c>
      <c r="J160" s="59">
        <f t="shared" si="37"/>
        <v>0</v>
      </c>
      <c r="K160" s="59">
        <f t="shared" si="38"/>
        <v>0</v>
      </c>
      <c r="L160" s="59">
        <f t="shared" si="39"/>
        <v>0</v>
      </c>
      <c r="M160" s="59">
        <f t="shared" si="40"/>
        <v>0</v>
      </c>
      <c r="N160" s="59">
        <f t="shared" si="41"/>
        <v>0</v>
      </c>
      <c r="O160" s="59">
        <f t="shared" si="42"/>
        <v>0</v>
      </c>
      <c r="P160" s="59">
        <f t="shared" si="43"/>
        <v>0</v>
      </c>
      <c r="Q160" s="59">
        <f t="shared" si="44"/>
        <v>0</v>
      </c>
      <c r="R160" s="59">
        <f t="shared" si="45"/>
        <v>0</v>
      </c>
      <c r="S160" s="59" t="str">
        <f t="shared" si="50"/>
        <v/>
      </c>
      <c r="T160" s="59">
        <f t="shared" si="46"/>
        <v>0</v>
      </c>
    </row>
    <row r="161" spans="1:20" hidden="1" outlineLevel="1" x14ac:dyDescent="0.2">
      <c r="A161" s="70">
        <f t="shared" si="48"/>
        <v>94</v>
      </c>
      <c r="B161" s="71">
        <f t="shared" si="49"/>
        <v>95</v>
      </c>
      <c r="C161" s="59">
        <f t="shared" si="47"/>
        <v>0</v>
      </c>
      <c r="D161" s="59">
        <f t="shared" si="31"/>
        <v>0</v>
      </c>
      <c r="E161" s="59">
        <f t="shared" si="32"/>
        <v>0</v>
      </c>
      <c r="F161" s="59">
        <f t="shared" si="33"/>
        <v>0</v>
      </c>
      <c r="G161" s="59">
        <f t="shared" si="34"/>
        <v>0</v>
      </c>
      <c r="H161" s="59">
        <f t="shared" si="35"/>
        <v>0</v>
      </c>
      <c r="I161" s="59">
        <f t="shared" si="36"/>
        <v>0</v>
      </c>
      <c r="J161" s="59">
        <f t="shared" si="37"/>
        <v>0</v>
      </c>
      <c r="K161" s="59">
        <f t="shared" si="38"/>
        <v>0</v>
      </c>
      <c r="L161" s="59">
        <f t="shared" si="39"/>
        <v>0</v>
      </c>
      <c r="M161" s="59">
        <f t="shared" si="40"/>
        <v>0</v>
      </c>
      <c r="N161" s="59">
        <f t="shared" si="41"/>
        <v>0</v>
      </c>
      <c r="O161" s="59">
        <f t="shared" si="42"/>
        <v>0</v>
      </c>
      <c r="P161" s="59">
        <f t="shared" si="43"/>
        <v>0</v>
      </c>
      <c r="Q161" s="59">
        <f t="shared" si="44"/>
        <v>0</v>
      </c>
      <c r="R161" s="59">
        <f t="shared" si="45"/>
        <v>0</v>
      </c>
      <c r="S161" s="59" t="str">
        <f t="shared" si="50"/>
        <v/>
      </c>
      <c r="T161" s="59">
        <f t="shared" si="46"/>
        <v>0</v>
      </c>
    </row>
    <row r="162" spans="1:20" hidden="1" outlineLevel="1" x14ac:dyDescent="0.2">
      <c r="A162" s="70">
        <f t="shared" si="48"/>
        <v>95</v>
      </c>
      <c r="B162" s="71">
        <f t="shared" si="49"/>
        <v>96</v>
      </c>
      <c r="C162" s="59">
        <f t="shared" si="47"/>
        <v>0</v>
      </c>
      <c r="D162" s="59">
        <f t="shared" si="31"/>
        <v>0</v>
      </c>
      <c r="E162" s="59">
        <f t="shared" si="32"/>
        <v>0</v>
      </c>
      <c r="F162" s="59">
        <f t="shared" si="33"/>
        <v>0</v>
      </c>
      <c r="G162" s="59">
        <f t="shared" si="34"/>
        <v>0</v>
      </c>
      <c r="H162" s="59">
        <f t="shared" si="35"/>
        <v>0</v>
      </c>
      <c r="I162" s="59">
        <f t="shared" si="36"/>
        <v>0</v>
      </c>
      <c r="J162" s="59">
        <f t="shared" si="37"/>
        <v>0</v>
      </c>
      <c r="K162" s="59">
        <f t="shared" si="38"/>
        <v>0</v>
      </c>
      <c r="L162" s="59">
        <f t="shared" si="39"/>
        <v>0</v>
      </c>
      <c r="M162" s="59">
        <f t="shared" si="40"/>
        <v>0</v>
      </c>
      <c r="N162" s="59">
        <f t="shared" si="41"/>
        <v>0</v>
      </c>
      <c r="O162" s="59">
        <f t="shared" si="42"/>
        <v>0</v>
      </c>
      <c r="P162" s="59">
        <f t="shared" si="43"/>
        <v>0</v>
      </c>
      <c r="Q162" s="59">
        <f t="shared" si="44"/>
        <v>0</v>
      </c>
      <c r="R162" s="59">
        <f t="shared" si="45"/>
        <v>0</v>
      </c>
      <c r="S162" s="59" t="str">
        <f t="shared" si="50"/>
        <v/>
      </c>
      <c r="T162" s="59">
        <f t="shared" si="46"/>
        <v>0</v>
      </c>
    </row>
    <row r="163" spans="1:20" hidden="1" outlineLevel="1" x14ac:dyDescent="0.2">
      <c r="A163" s="70">
        <f t="shared" si="48"/>
        <v>96</v>
      </c>
      <c r="B163" s="71">
        <f t="shared" si="49"/>
        <v>97</v>
      </c>
      <c r="C163" s="59">
        <f t="shared" si="47"/>
        <v>0</v>
      </c>
      <c r="D163" s="59">
        <f t="shared" si="31"/>
        <v>0</v>
      </c>
      <c r="E163" s="59">
        <f t="shared" si="32"/>
        <v>0</v>
      </c>
      <c r="F163" s="59">
        <f t="shared" si="33"/>
        <v>0</v>
      </c>
      <c r="G163" s="59">
        <f t="shared" si="34"/>
        <v>0</v>
      </c>
      <c r="H163" s="59">
        <f t="shared" si="35"/>
        <v>0</v>
      </c>
      <c r="I163" s="59">
        <f t="shared" si="36"/>
        <v>0</v>
      </c>
      <c r="J163" s="59">
        <f t="shared" si="37"/>
        <v>0</v>
      </c>
      <c r="K163" s="59">
        <f t="shared" si="38"/>
        <v>0</v>
      </c>
      <c r="L163" s="59">
        <f t="shared" si="39"/>
        <v>0</v>
      </c>
      <c r="M163" s="59">
        <f t="shared" si="40"/>
        <v>0</v>
      </c>
      <c r="N163" s="59">
        <f t="shared" si="41"/>
        <v>0</v>
      </c>
      <c r="O163" s="59">
        <f t="shared" si="42"/>
        <v>0</v>
      </c>
      <c r="P163" s="59">
        <f t="shared" si="43"/>
        <v>0</v>
      </c>
      <c r="Q163" s="59">
        <f t="shared" si="44"/>
        <v>0</v>
      </c>
      <c r="R163" s="59">
        <f t="shared" si="45"/>
        <v>0</v>
      </c>
      <c r="S163" s="59" t="str">
        <f t="shared" si="50"/>
        <v/>
      </c>
      <c r="T163" s="59">
        <f t="shared" si="46"/>
        <v>0</v>
      </c>
    </row>
    <row r="164" spans="1:20" hidden="1" outlineLevel="1" x14ac:dyDescent="0.2">
      <c r="A164" s="70">
        <f t="shared" si="48"/>
        <v>97</v>
      </c>
      <c r="B164" s="71">
        <f t="shared" si="49"/>
        <v>98</v>
      </c>
      <c r="C164" s="59">
        <f t="shared" si="47"/>
        <v>0</v>
      </c>
      <c r="D164" s="59">
        <f t="shared" si="31"/>
        <v>0</v>
      </c>
      <c r="E164" s="59">
        <f t="shared" si="32"/>
        <v>0</v>
      </c>
      <c r="F164" s="59">
        <f t="shared" si="33"/>
        <v>0</v>
      </c>
      <c r="G164" s="59">
        <f t="shared" si="34"/>
        <v>0</v>
      </c>
      <c r="H164" s="59">
        <f t="shared" si="35"/>
        <v>0</v>
      </c>
      <c r="I164" s="59">
        <f t="shared" si="36"/>
        <v>0</v>
      </c>
      <c r="J164" s="59">
        <f t="shared" si="37"/>
        <v>0</v>
      </c>
      <c r="K164" s="59">
        <f t="shared" si="38"/>
        <v>0</v>
      </c>
      <c r="L164" s="59">
        <f t="shared" si="39"/>
        <v>0</v>
      </c>
      <c r="M164" s="59">
        <f t="shared" si="40"/>
        <v>0</v>
      </c>
      <c r="N164" s="59">
        <f t="shared" si="41"/>
        <v>0</v>
      </c>
      <c r="O164" s="59">
        <f t="shared" si="42"/>
        <v>0</v>
      </c>
      <c r="P164" s="59">
        <f t="shared" si="43"/>
        <v>0</v>
      </c>
      <c r="Q164" s="59">
        <f t="shared" si="44"/>
        <v>0</v>
      </c>
      <c r="R164" s="59">
        <f t="shared" si="45"/>
        <v>0</v>
      </c>
      <c r="S164" s="59" t="str">
        <f t="shared" si="50"/>
        <v/>
      </c>
      <c r="T164" s="59">
        <f t="shared" si="46"/>
        <v>0</v>
      </c>
    </row>
    <row r="165" spans="1:20" hidden="1" outlineLevel="1" x14ac:dyDescent="0.2">
      <c r="A165" s="70">
        <f t="shared" si="48"/>
        <v>98</v>
      </c>
      <c r="B165" s="71">
        <f t="shared" si="49"/>
        <v>99</v>
      </c>
      <c r="C165" s="59">
        <f t="shared" si="47"/>
        <v>0</v>
      </c>
      <c r="D165" s="59">
        <f t="shared" si="31"/>
        <v>0</v>
      </c>
      <c r="E165" s="59">
        <f t="shared" si="32"/>
        <v>0</v>
      </c>
      <c r="F165" s="59">
        <f t="shared" si="33"/>
        <v>0</v>
      </c>
      <c r="G165" s="59">
        <f t="shared" si="34"/>
        <v>0</v>
      </c>
      <c r="H165" s="59">
        <f t="shared" si="35"/>
        <v>0</v>
      </c>
      <c r="I165" s="59">
        <f t="shared" si="36"/>
        <v>0</v>
      </c>
      <c r="J165" s="59">
        <f t="shared" si="37"/>
        <v>0</v>
      </c>
      <c r="K165" s="59">
        <f t="shared" si="38"/>
        <v>0</v>
      </c>
      <c r="L165" s="59">
        <f t="shared" si="39"/>
        <v>0</v>
      </c>
      <c r="M165" s="59">
        <f t="shared" si="40"/>
        <v>0</v>
      </c>
      <c r="N165" s="59">
        <f t="shared" si="41"/>
        <v>0</v>
      </c>
      <c r="O165" s="59">
        <f t="shared" si="42"/>
        <v>0</v>
      </c>
      <c r="P165" s="59">
        <f t="shared" si="43"/>
        <v>0</v>
      </c>
      <c r="Q165" s="59">
        <f t="shared" si="44"/>
        <v>0</v>
      </c>
      <c r="R165" s="59">
        <f t="shared" si="45"/>
        <v>0</v>
      </c>
      <c r="S165" s="59" t="str">
        <f t="shared" ref="S165:S196" si="51">IF(S$60="","",IF(OR($A165="",VLOOKUP(S$60,TABELL,7,0)=""),"",IF(VLOOKUP(S$60,TABELL,7,0)&lt;$B165,0,-VLOOKUP(S$60,TABELL,12,0))))</f>
        <v/>
      </c>
      <c r="T165" s="59">
        <f t="shared" si="46"/>
        <v>0</v>
      </c>
    </row>
    <row r="166" spans="1:20" hidden="1" outlineLevel="1" x14ac:dyDescent="0.2">
      <c r="A166" s="70">
        <f t="shared" si="48"/>
        <v>99</v>
      </c>
      <c r="B166" s="71">
        <f t="shared" si="49"/>
        <v>100</v>
      </c>
      <c r="C166" s="59">
        <f t="shared" si="47"/>
        <v>0</v>
      </c>
      <c r="D166" s="59">
        <f t="shared" si="31"/>
        <v>0</v>
      </c>
      <c r="E166" s="59">
        <f t="shared" si="32"/>
        <v>0</v>
      </c>
      <c r="F166" s="59">
        <f t="shared" si="33"/>
        <v>0</v>
      </c>
      <c r="G166" s="59">
        <f t="shared" si="34"/>
        <v>0</v>
      </c>
      <c r="H166" s="59">
        <f t="shared" si="35"/>
        <v>0</v>
      </c>
      <c r="I166" s="59">
        <f t="shared" si="36"/>
        <v>0</v>
      </c>
      <c r="J166" s="59">
        <f t="shared" si="37"/>
        <v>0</v>
      </c>
      <c r="K166" s="59">
        <f t="shared" si="38"/>
        <v>0</v>
      </c>
      <c r="L166" s="59">
        <f t="shared" si="39"/>
        <v>0</v>
      </c>
      <c r="M166" s="59">
        <f t="shared" si="40"/>
        <v>0</v>
      </c>
      <c r="N166" s="59">
        <f t="shared" si="41"/>
        <v>0</v>
      </c>
      <c r="O166" s="59">
        <f t="shared" si="42"/>
        <v>0</v>
      </c>
      <c r="P166" s="59">
        <f t="shared" si="43"/>
        <v>0</v>
      </c>
      <c r="Q166" s="59">
        <f t="shared" si="44"/>
        <v>0</v>
      </c>
      <c r="R166" s="59">
        <f t="shared" si="45"/>
        <v>0</v>
      </c>
      <c r="S166" s="59" t="str">
        <f t="shared" si="51"/>
        <v/>
      </c>
      <c r="T166" s="59">
        <f t="shared" si="46"/>
        <v>0</v>
      </c>
    </row>
    <row r="167" spans="1:20" hidden="1" outlineLevel="1" x14ac:dyDescent="0.2">
      <c r="A167" s="70">
        <f t="shared" si="48"/>
        <v>100</v>
      </c>
      <c r="B167" s="71">
        <f t="shared" si="49"/>
        <v>101</v>
      </c>
      <c r="C167" s="59">
        <f t="shared" si="47"/>
        <v>0</v>
      </c>
      <c r="D167" s="59">
        <f t="shared" si="31"/>
        <v>0</v>
      </c>
      <c r="E167" s="59">
        <f t="shared" si="32"/>
        <v>0</v>
      </c>
      <c r="F167" s="59">
        <f t="shared" si="33"/>
        <v>0</v>
      </c>
      <c r="G167" s="59">
        <f t="shared" si="34"/>
        <v>0</v>
      </c>
      <c r="H167" s="59">
        <f t="shared" si="35"/>
        <v>0</v>
      </c>
      <c r="I167" s="59">
        <f t="shared" si="36"/>
        <v>0</v>
      </c>
      <c r="J167" s="59">
        <f t="shared" si="37"/>
        <v>0</v>
      </c>
      <c r="K167" s="59">
        <f t="shared" si="38"/>
        <v>0</v>
      </c>
      <c r="L167" s="59">
        <f t="shared" si="39"/>
        <v>0</v>
      </c>
      <c r="M167" s="59">
        <f t="shared" si="40"/>
        <v>0</v>
      </c>
      <c r="N167" s="59">
        <f t="shared" si="41"/>
        <v>0</v>
      </c>
      <c r="O167" s="59">
        <f t="shared" si="42"/>
        <v>0</v>
      </c>
      <c r="P167" s="59">
        <f t="shared" si="43"/>
        <v>0</v>
      </c>
      <c r="Q167" s="59">
        <f t="shared" si="44"/>
        <v>0</v>
      </c>
      <c r="R167" s="59">
        <f t="shared" si="45"/>
        <v>0</v>
      </c>
      <c r="S167" s="59" t="str">
        <f t="shared" si="51"/>
        <v/>
      </c>
      <c r="T167" s="59">
        <f t="shared" si="46"/>
        <v>0</v>
      </c>
    </row>
    <row r="168" spans="1:20" hidden="1" outlineLevel="1" x14ac:dyDescent="0.2">
      <c r="A168" s="70">
        <f t="shared" si="48"/>
        <v>101</v>
      </c>
      <c r="B168" s="71">
        <f t="shared" si="49"/>
        <v>102</v>
      </c>
      <c r="C168" s="59">
        <f t="shared" si="47"/>
        <v>0</v>
      </c>
      <c r="D168" s="59">
        <f t="shared" si="31"/>
        <v>0</v>
      </c>
      <c r="E168" s="59">
        <f t="shared" si="32"/>
        <v>0</v>
      </c>
      <c r="F168" s="59">
        <f t="shared" si="33"/>
        <v>0</v>
      </c>
      <c r="G168" s="59">
        <f t="shared" si="34"/>
        <v>0</v>
      </c>
      <c r="H168" s="59">
        <f t="shared" si="35"/>
        <v>0</v>
      </c>
      <c r="I168" s="59">
        <f t="shared" si="36"/>
        <v>0</v>
      </c>
      <c r="J168" s="59">
        <f t="shared" si="37"/>
        <v>0</v>
      </c>
      <c r="K168" s="59">
        <f t="shared" si="38"/>
        <v>0</v>
      </c>
      <c r="L168" s="59">
        <f t="shared" si="39"/>
        <v>0</v>
      </c>
      <c r="M168" s="59">
        <f t="shared" si="40"/>
        <v>0</v>
      </c>
      <c r="N168" s="59">
        <f t="shared" si="41"/>
        <v>0</v>
      </c>
      <c r="O168" s="59">
        <f t="shared" si="42"/>
        <v>0</v>
      </c>
      <c r="P168" s="59">
        <f t="shared" si="43"/>
        <v>0</v>
      </c>
      <c r="Q168" s="59">
        <f t="shared" si="44"/>
        <v>0</v>
      </c>
      <c r="R168" s="59">
        <f t="shared" si="45"/>
        <v>0</v>
      </c>
      <c r="S168" s="59" t="str">
        <f t="shared" si="51"/>
        <v/>
      </c>
      <c r="T168" s="59">
        <f t="shared" si="46"/>
        <v>0</v>
      </c>
    </row>
    <row r="169" spans="1:20" hidden="1" outlineLevel="1" x14ac:dyDescent="0.2">
      <c r="A169" s="70">
        <f t="shared" si="48"/>
        <v>102</v>
      </c>
      <c r="B169" s="71">
        <f t="shared" si="49"/>
        <v>103</v>
      </c>
      <c r="C169" s="59">
        <f t="shared" si="47"/>
        <v>0</v>
      </c>
      <c r="D169" s="59">
        <f t="shared" si="31"/>
        <v>0</v>
      </c>
      <c r="E169" s="59">
        <f t="shared" si="32"/>
        <v>0</v>
      </c>
      <c r="F169" s="59">
        <f t="shared" si="33"/>
        <v>0</v>
      </c>
      <c r="G169" s="59">
        <f t="shared" si="34"/>
        <v>0</v>
      </c>
      <c r="H169" s="59">
        <f t="shared" si="35"/>
        <v>0</v>
      </c>
      <c r="I169" s="59">
        <f t="shared" si="36"/>
        <v>0</v>
      </c>
      <c r="J169" s="59">
        <f t="shared" si="37"/>
        <v>0</v>
      </c>
      <c r="K169" s="59">
        <f t="shared" si="38"/>
        <v>0</v>
      </c>
      <c r="L169" s="59">
        <f t="shared" si="39"/>
        <v>0</v>
      </c>
      <c r="M169" s="59">
        <f t="shared" si="40"/>
        <v>0</v>
      </c>
      <c r="N169" s="59">
        <f t="shared" si="41"/>
        <v>0</v>
      </c>
      <c r="O169" s="59">
        <f t="shared" si="42"/>
        <v>0</v>
      </c>
      <c r="P169" s="59">
        <f t="shared" si="43"/>
        <v>0</v>
      </c>
      <c r="Q169" s="59">
        <f t="shared" si="44"/>
        <v>0</v>
      </c>
      <c r="R169" s="59">
        <f t="shared" si="45"/>
        <v>0</v>
      </c>
      <c r="S169" s="59" t="str">
        <f t="shared" si="51"/>
        <v/>
      </c>
      <c r="T169" s="59">
        <f t="shared" si="46"/>
        <v>0</v>
      </c>
    </row>
    <row r="170" spans="1:20" hidden="1" outlineLevel="1" x14ac:dyDescent="0.2">
      <c r="A170" s="70">
        <f t="shared" si="48"/>
        <v>103</v>
      </c>
      <c r="B170" s="71">
        <f t="shared" si="49"/>
        <v>104</v>
      </c>
      <c r="C170" s="59">
        <f t="shared" si="47"/>
        <v>0</v>
      </c>
      <c r="D170" s="59">
        <f t="shared" si="31"/>
        <v>0</v>
      </c>
      <c r="E170" s="59">
        <f t="shared" si="32"/>
        <v>0</v>
      </c>
      <c r="F170" s="59">
        <f t="shared" si="33"/>
        <v>0</v>
      </c>
      <c r="G170" s="59">
        <f t="shared" si="34"/>
        <v>0</v>
      </c>
      <c r="H170" s="59">
        <f t="shared" si="35"/>
        <v>0</v>
      </c>
      <c r="I170" s="59">
        <f t="shared" si="36"/>
        <v>0</v>
      </c>
      <c r="J170" s="59">
        <f t="shared" si="37"/>
        <v>0</v>
      </c>
      <c r="K170" s="59">
        <f t="shared" si="38"/>
        <v>0</v>
      </c>
      <c r="L170" s="59">
        <f t="shared" si="39"/>
        <v>0</v>
      </c>
      <c r="M170" s="59">
        <f t="shared" si="40"/>
        <v>0</v>
      </c>
      <c r="N170" s="59">
        <f t="shared" si="41"/>
        <v>0</v>
      </c>
      <c r="O170" s="59">
        <f t="shared" si="42"/>
        <v>0</v>
      </c>
      <c r="P170" s="59">
        <f t="shared" si="43"/>
        <v>0</v>
      </c>
      <c r="Q170" s="59">
        <f t="shared" si="44"/>
        <v>0</v>
      </c>
      <c r="R170" s="59">
        <f t="shared" si="45"/>
        <v>0</v>
      </c>
      <c r="S170" s="59" t="str">
        <f t="shared" si="51"/>
        <v/>
      </c>
      <c r="T170" s="59">
        <f t="shared" si="46"/>
        <v>0</v>
      </c>
    </row>
    <row r="171" spans="1:20" hidden="1" outlineLevel="1" x14ac:dyDescent="0.2">
      <c r="A171" s="70">
        <f t="shared" si="48"/>
        <v>104</v>
      </c>
      <c r="B171" s="71">
        <f t="shared" si="49"/>
        <v>105</v>
      </c>
      <c r="C171" s="59">
        <f t="shared" si="47"/>
        <v>0</v>
      </c>
      <c r="D171" s="59">
        <f t="shared" si="31"/>
        <v>0</v>
      </c>
      <c r="E171" s="59">
        <f t="shared" si="32"/>
        <v>0</v>
      </c>
      <c r="F171" s="59">
        <f t="shared" si="33"/>
        <v>0</v>
      </c>
      <c r="G171" s="59">
        <f t="shared" si="34"/>
        <v>0</v>
      </c>
      <c r="H171" s="59">
        <f t="shared" si="35"/>
        <v>0</v>
      </c>
      <c r="I171" s="59">
        <f t="shared" si="36"/>
        <v>0</v>
      </c>
      <c r="J171" s="59">
        <f t="shared" si="37"/>
        <v>0</v>
      </c>
      <c r="K171" s="59">
        <f t="shared" si="38"/>
        <v>0</v>
      </c>
      <c r="L171" s="59">
        <f t="shared" si="39"/>
        <v>0</v>
      </c>
      <c r="M171" s="59">
        <f t="shared" si="40"/>
        <v>0</v>
      </c>
      <c r="N171" s="59">
        <f t="shared" si="41"/>
        <v>0</v>
      </c>
      <c r="O171" s="59">
        <f t="shared" si="42"/>
        <v>0</v>
      </c>
      <c r="P171" s="59">
        <f t="shared" si="43"/>
        <v>0</v>
      </c>
      <c r="Q171" s="59">
        <f t="shared" si="44"/>
        <v>0</v>
      </c>
      <c r="R171" s="59">
        <f t="shared" si="45"/>
        <v>0</v>
      </c>
      <c r="S171" s="59" t="str">
        <f t="shared" si="51"/>
        <v/>
      </c>
      <c r="T171" s="59">
        <f t="shared" si="46"/>
        <v>0</v>
      </c>
    </row>
    <row r="172" spans="1:20" hidden="1" outlineLevel="1" x14ac:dyDescent="0.2">
      <c r="A172" s="70">
        <f t="shared" si="48"/>
        <v>105</v>
      </c>
      <c r="B172" s="71">
        <f t="shared" si="49"/>
        <v>106</v>
      </c>
      <c r="C172" s="59">
        <f t="shared" si="47"/>
        <v>0</v>
      </c>
      <c r="D172" s="59">
        <f t="shared" si="31"/>
        <v>0</v>
      </c>
      <c r="E172" s="59">
        <f t="shared" si="32"/>
        <v>0</v>
      </c>
      <c r="F172" s="59">
        <f t="shared" si="33"/>
        <v>0</v>
      </c>
      <c r="G172" s="59">
        <f t="shared" si="34"/>
        <v>0</v>
      </c>
      <c r="H172" s="59">
        <f t="shared" si="35"/>
        <v>0</v>
      </c>
      <c r="I172" s="59">
        <f t="shared" si="36"/>
        <v>0</v>
      </c>
      <c r="J172" s="59">
        <f t="shared" si="37"/>
        <v>0</v>
      </c>
      <c r="K172" s="59">
        <f t="shared" si="38"/>
        <v>0</v>
      </c>
      <c r="L172" s="59">
        <f t="shared" si="39"/>
        <v>0</v>
      </c>
      <c r="M172" s="59">
        <f t="shared" si="40"/>
        <v>0</v>
      </c>
      <c r="N172" s="59">
        <f t="shared" si="41"/>
        <v>0</v>
      </c>
      <c r="O172" s="59">
        <f t="shared" si="42"/>
        <v>0</v>
      </c>
      <c r="P172" s="59">
        <f t="shared" si="43"/>
        <v>0</v>
      </c>
      <c r="Q172" s="59">
        <f t="shared" si="44"/>
        <v>0</v>
      </c>
      <c r="R172" s="59">
        <f t="shared" si="45"/>
        <v>0</v>
      </c>
      <c r="S172" s="59" t="str">
        <f t="shared" si="51"/>
        <v/>
      </c>
      <c r="T172" s="59">
        <f t="shared" si="46"/>
        <v>0</v>
      </c>
    </row>
    <row r="173" spans="1:20" hidden="1" outlineLevel="1" x14ac:dyDescent="0.2">
      <c r="A173" s="70">
        <f t="shared" si="48"/>
        <v>106</v>
      </c>
      <c r="B173" s="71">
        <f t="shared" si="49"/>
        <v>107</v>
      </c>
      <c r="C173" s="59">
        <f t="shared" si="47"/>
        <v>0</v>
      </c>
      <c r="D173" s="59">
        <f t="shared" si="31"/>
        <v>0</v>
      </c>
      <c r="E173" s="59">
        <f t="shared" si="32"/>
        <v>0</v>
      </c>
      <c r="F173" s="59">
        <f t="shared" si="33"/>
        <v>0</v>
      </c>
      <c r="G173" s="59">
        <f t="shared" si="34"/>
        <v>0</v>
      </c>
      <c r="H173" s="59">
        <f t="shared" si="35"/>
        <v>0</v>
      </c>
      <c r="I173" s="59">
        <f t="shared" si="36"/>
        <v>0</v>
      </c>
      <c r="J173" s="59">
        <f t="shared" si="37"/>
        <v>0</v>
      </c>
      <c r="K173" s="59">
        <f t="shared" si="38"/>
        <v>0</v>
      </c>
      <c r="L173" s="59">
        <f t="shared" si="39"/>
        <v>0</v>
      </c>
      <c r="M173" s="59">
        <f t="shared" si="40"/>
        <v>0</v>
      </c>
      <c r="N173" s="59">
        <f t="shared" si="41"/>
        <v>0</v>
      </c>
      <c r="O173" s="59">
        <f t="shared" si="42"/>
        <v>0</v>
      </c>
      <c r="P173" s="59">
        <f t="shared" si="43"/>
        <v>0</v>
      </c>
      <c r="Q173" s="59">
        <f t="shared" si="44"/>
        <v>0</v>
      </c>
      <c r="R173" s="59">
        <f t="shared" si="45"/>
        <v>0</v>
      </c>
      <c r="S173" s="59" t="str">
        <f t="shared" si="51"/>
        <v/>
      </c>
      <c r="T173" s="59">
        <f t="shared" si="46"/>
        <v>0</v>
      </c>
    </row>
    <row r="174" spans="1:20" hidden="1" outlineLevel="1" x14ac:dyDescent="0.2">
      <c r="A174" s="70">
        <f t="shared" si="48"/>
        <v>107</v>
      </c>
      <c r="B174" s="71">
        <f t="shared" si="49"/>
        <v>108</v>
      </c>
      <c r="C174" s="59">
        <f t="shared" si="47"/>
        <v>0</v>
      </c>
      <c r="D174" s="59">
        <f t="shared" si="31"/>
        <v>0</v>
      </c>
      <c r="E174" s="59">
        <f t="shared" si="32"/>
        <v>0</v>
      </c>
      <c r="F174" s="59">
        <f t="shared" si="33"/>
        <v>0</v>
      </c>
      <c r="G174" s="59">
        <f t="shared" si="34"/>
        <v>0</v>
      </c>
      <c r="H174" s="59">
        <f t="shared" si="35"/>
        <v>0</v>
      </c>
      <c r="I174" s="59">
        <f t="shared" si="36"/>
        <v>0</v>
      </c>
      <c r="J174" s="59">
        <f t="shared" si="37"/>
        <v>0</v>
      </c>
      <c r="K174" s="59">
        <f t="shared" si="38"/>
        <v>0</v>
      </c>
      <c r="L174" s="59">
        <f t="shared" si="39"/>
        <v>0</v>
      </c>
      <c r="M174" s="59">
        <f t="shared" si="40"/>
        <v>0</v>
      </c>
      <c r="N174" s="59">
        <f t="shared" si="41"/>
        <v>0</v>
      </c>
      <c r="O174" s="59">
        <f t="shared" si="42"/>
        <v>0</v>
      </c>
      <c r="P174" s="59">
        <f t="shared" si="43"/>
        <v>0</v>
      </c>
      <c r="Q174" s="59">
        <f t="shared" si="44"/>
        <v>0</v>
      </c>
      <c r="R174" s="59">
        <f t="shared" si="45"/>
        <v>0</v>
      </c>
      <c r="S174" s="59" t="str">
        <f t="shared" si="51"/>
        <v/>
      </c>
      <c r="T174" s="59">
        <f t="shared" si="46"/>
        <v>0</v>
      </c>
    </row>
    <row r="175" spans="1:20" hidden="1" outlineLevel="1" x14ac:dyDescent="0.2">
      <c r="A175" s="70">
        <f t="shared" si="48"/>
        <v>108</v>
      </c>
      <c r="B175" s="71">
        <f t="shared" si="49"/>
        <v>109</v>
      </c>
      <c r="C175" s="59">
        <f t="shared" si="47"/>
        <v>0</v>
      </c>
      <c r="D175" s="59">
        <f t="shared" si="31"/>
        <v>0</v>
      </c>
      <c r="E175" s="59">
        <f t="shared" si="32"/>
        <v>0</v>
      </c>
      <c r="F175" s="59">
        <f t="shared" si="33"/>
        <v>0</v>
      </c>
      <c r="G175" s="59">
        <f t="shared" si="34"/>
        <v>0</v>
      </c>
      <c r="H175" s="59">
        <f t="shared" si="35"/>
        <v>0</v>
      </c>
      <c r="I175" s="59">
        <f t="shared" si="36"/>
        <v>0</v>
      </c>
      <c r="J175" s="59">
        <f t="shared" si="37"/>
        <v>0</v>
      </c>
      <c r="K175" s="59">
        <f t="shared" si="38"/>
        <v>0</v>
      </c>
      <c r="L175" s="59">
        <f t="shared" si="39"/>
        <v>0</v>
      </c>
      <c r="M175" s="59">
        <f t="shared" si="40"/>
        <v>0</v>
      </c>
      <c r="N175" s="59">
        <f t="shared" si="41"/>
        <v>0</v>
      </c>
      <c r="O175" s="59">
        <f t="shared" si="42"/>
        <v>0</v>
      </c>
      <c r="P175" s="59">
        <f t="shared" si="43"/>
        <v>0</v>
      </c>
      <c r="Q175" s="59">
        <f t="shared" si="44"/>
        <v>0</v>
      </c>
      <c r="R175" s="59">
        <f t="shared" si="45"/>
        <v>0</v>
      </c>
      <c r="S175" s="59" t="str">
        <f t="shared" si="51"/>
        <v/>
      </c>
      <c r="T175" s="59">
        <f t="shared" si="46"/>
        <v>0</v>
      </c>
    </row>
    <row r="176" spans="1:20" hidden="1" outlineLevel="1" x14ac:dyDescent="0.2">
      <c r="A176" s="70">
        <f t="shared" si="48"/>
        <v>109</v>
      </c>
      <c r="B176" s="71">
        <f t="shared" si="49"/>
        <v>110</v>
      </c>
      <c r="C176" s="59">
        <f t="shared" si="47"/>
        <v>0</v>
      </c>
      <c r="D176" s="59">
        <f t="shared" si="31"/>
        <v>0</v>
      </c>
      <c r="E176" s="59">
        <f t="shared" si="32"/>
        <v>0</v>
      </c>
      <c r="F176" s="59">
        <f t="shared" si="33"/>
        <v>0</v>
      </c>
      <c r="G176" s="59">
        <f t="shared" si="34"/>
        <v>0</v>
      </c>
      <c r="H176" s="59">
        <f t="shared" si="35"/>
        <v>0</v>
      </c>
      <c r="I176" s="59">
        <f t="shared" si="36"/>
        <v>0</v>
      </c>
      <c r="J176" s="59">
        <f t="shared" si="37"/>
        <v>0</v>
      </c>
      <c r="K176" s="59">
        <f t="shared" si="38"/>
        <v>0</v>
      </c>
      <c r="L176" s="59">
        <f t="shared" si="39"/>
        <v>0</v>
      </c>
      <c r="M176" s="59">
        <f t="shared" si="40"/>
        <v>0</v>
      </c>
      <c r="N176" s="59">
        <f t="shared" si="41"/>
        <v>0</v>
      </c>
      <c r="O176" s="59">
        <f t="shared" si="42"/>
        <v>0</v>
      </c>
      <c r="P176" s="59">
        <f t="shared" si="43"/>
        <v>0</v>
      </c>
      <c r="Q176" s="59">
        <f t="shared" si="44"/>
        <v>0</v>
      </c>
      <c r="R176" s="59">
        <f t="shared" si="45"/>
        <v>0</v>
      </c>
      <c r="S176" s="59" t="str">
        <f t="shared" si="51"/>
        <v/>
      </c>
      <c r="T176" s="59">
        <f t="shared" si="46"/>
        <v>0</v>
      </c>
    </row>
    <row r="177" spans="1:20" hidden="1" outlineLevel="1" x14ac:dyDescent="0.2">
      <c r="A177" s="70">
        <f t="shared" si="48"/>
        <v>110</v>
      </c>
      <c r="B177" s="71">
        <f t="shared" si="49"/>
        <v>111</v>
      </c>
      <c r="C177" s="59">
        <f t="shared" si="47"/>
        <v>0</v>
      </c>
      <c r="D177" s="59">
        <f t="shared" si="31"/>
        <v>0</v>
      </c>
      <c r="E177" s="59">
        <f t="shared" si="32"/>
        <v>0</v>
      </c>
      <c r="F177" s="59">
        <f t="shared" si="33"/>
        <v>0</v>
      </c>
      <c r="G177" s="59">
        <f t="shared" si="34"/>
        <v>0</v>
      </c>
      <c r="H177" s="59">
        <f t="shared" si="35"/>
        <v>0</v>
      </c>
      <c r="I177" s="59">
        <f t="shared" si="36"/>
        <v>0</v>
      </c>
      <c r="J177" s="59">
        <f t="shared" si="37"/>
        <v>0</v>
      </c>
      <c r="K177" s="59">
        <f t="shared" si="38"/>
        <v>0</v>
      </c>
      <c r="L177" s="59">
        <f t="shared" si="39"/>
        <v>0</v>
      </c>
      <c r="M177" s="59">
        <f t="shared" si="40"/>
        <v>0</v>
      </c>
      <c r="N177" s="59">
        <f t="shared" si="41"/>
        <v>0</v>
      </c>
      <c r="O177" s="59">
        <f t="shared" si="42"/>
        <v>0</v>
      </c>
      <c r="P177" s="59">
        <f t="shared" si="43"/>
        <v>0</v>
      </c>
      <c r="Q177" s="59">
        <f t="shared" si="44"/>
        <v>0</v>
      </c>
      <c r="R177" s="59">
        <f t="shared" si="45"/>
        <v>0</v>
      </c>
      <c r="S177" s="59" t="str">
        <f t="shared" si="51"/>
        <v/>
      </c>
      <c r="T177" s="59">
        <f t="shared" si="46"/>
        <v>0</v>
      </c>
    </row>
    <row r="178" spans="1:20" hidden="1" outlineLevel="1" x14ac:dyDescent="0.2">
      <c r="A178" s="70">
        <f t="shared" si="48"/>
        <v>111</v>
      </c>
      <c r="B178" s="71">
        <f t="shared" si="49"/>
        <v>112</v>
      </c>
      <c r="C178" s="59">
        <f t="shared" si="47"/>
        <v>0</v>
      </c>
      <c r="D178" s="59">
        <f t="shared" si="31"/>
        <v>0</v>
      </c>
      <c r="E178" s="59">
        <f t="shared" si="32"/>
        <v>0</v>
      </c>
      <c r="F178" s="59">
        <f t="shared" si="33"/>
        <v>0</v>
      </c>
      <c r="G178" s="59">
        <f t="shared" si="34"/>
        <v>0</v>
      </c>
      <c r="H178" s="59">
        <f t="shared" si="35"/>
        <v>0</v>
      </c>
      <c r="I178" s="59">
        <f t="shared" si="36"/>
        <v>0</v>
      </c>
      <c r="J178" s="59">
        <f t="shared" si="37"/>
        <v>0</v>
      </c>
      <c r="K178" s="59">
        <f t="shared" si="38"/>
        <v>0</v>
      </c>
      <c r="L178" s="59">
        <f t="shared" si="39"/>
        <v>0</v>
      </c>
      <c r="M178" s="59">
        <f t="shared" si="40"/>
        <v>0</v>
      </c>
      <c r="N178" s="59">
        <f t="shared" si="41"/>
        <v>0</v>
      </c>
      <c r="O178" s="59">
        <f t="shared" si="42"/>
        <v>0</v>
      </c>
      <c r="P178" s="59">
        <f t="shared" si="43"/>
        <v>0</v>
      </c>
      <c r="Q178" s="59">
        <f t="shared" si="44"/>
        <v>0</v>
      </c>
      <c r="R178" s="59">
        <f t="shared" si="45"/>
        <v>0</v>
      </c>
      <c r="S178" s="59" t="str">
        <f t="shared" si="51"/>
        <v/>
      </c>
      <c r="T178" s="59">
        <f t="shared" si="46"/>
        <v>0</v>
      </c>
    </row>
    <row r="179" spans="1:20" hidden="1" outlineLevel="1" x14ac:dyDescent="0.2">
      <c r="A179" s="70">
        <f t="shared" si="48"/>
        <v>112</v>
      </c>
      <c r="B179" s="71">
        <f t="shared" si="49"/>
        <v>113</v>
      </c>
      <c r="C179" s="59">
        <f t="shared" si="47"/>
        <v>0</v>
      </c>
      <c r="D179" s="59">
        <f t="shared" si="31"/>
        <v>0</v>
      </c>
      <c r="E179" s="59">
        <f t="shared" si="32"/>
        <v>0</v>
      </c>
      <c r="F179" s="59">
        <f t="shared" si="33"/>
        <v>0</v>
      </c>
      <c r="G179" s="59">
        <f t="shared" si="34"/>
        <v>0</v>
      </c>
      <c r="H179" s="59">
        <f t="shared" si="35"/>
        <v>0</v>
      </c>
      <c r="I179" s="59">
        <f t="shared" si="36"/>
        <v>0</v>
      </c>
      <c r="J179" s="59">
        <f t="shared" si="37"/>
        <v>0</v>
      </c>
      <c r="K179" s="59">
        <f t="shared" si="38"/>
        <v>0</v>
      </c>
      <c r="L179" s="59">
        <f t="shared" si="39"/>
        <v>0</v>
      </c>
      <c r="M179" s="59">
        <f t="shared" si="40"/>
        <v>0</v>
      </c>
      <c r="N179" s="59">
        <f t="shared" si="41"/>
        <v>0</v>
      </c>
      <c r="O179" s="59">
        <f t="shared" si="42"/>
        <v>0</v>
      </c>
      <c r="P179" s="59">
        <f t="shared" si="43"/>
        <v>0</v>
      </c>
      <c r="Q179" s="59">
        <f t="shared" si="44"/>
        <v>0</v>
      </c>
      <c r="R179" s="59">
        <f t="shared" si="45"/>
        <v>0</v>
      </c>
      <c r="S179" s="59" t="str">
        <f t="shared" si="51"/>
        <v/>
      </c>
      <c r="T179" s="59">
        <f t="shared" si="46"/>
        <v>0</v>
      </c>
    </row>
    <row r="180" spans="1:20" hidden="1" outlineLevel="1" x14ac:dyDescent="0.2">
      <c r="A180" s="70">
        <f t="shared" si="48"/>
        <v>113</v>
      </c>
      <c r="B180" s="71">
        <f t="shared" si="49"/>
        <v>114</v>
      </c>
      <c r="C180" s="59">
        <f t="shared" si="47"/>
        <v>0</v>
      </c>
      <c r="D180" s="59">
        <f t="shared" si="31"/>
        <v>0</v>
      </c>
      <c r="E180" s="59">
        <f t="shared" si="32"/>
        <v>0</v>
      </c>
      <c r="F180" s="59">
        <f t="shared" si="33"/>
        <v>0</v>
      </c>
      <c r="G180" s="59">
        <f t="shared" si="34"/>
        <v>0</v>
      </c>
      <c r="H180" s="59">
        <f t="shared" si="35"/>
        <v>0</v>
      </c>
      <c r="I180" s="59">
        <f t="shared" si="36"/>
        <v>0</v>
      </c>
      <c r="J180" s="59">
        <f t="shared" si="37"/>
        <v>0</v>
      </c>
      <c r="K180" s="59">
        <f t="shared" si="38"/>
        <v>0</v>
      </c>
      <c r="L180" s="59">
        <f t="shared" si="39"/>
        <v>0</v>
      </c>
      <c r="M180" s="59">
        <f t="shared" si="40"/>
        <v>0</v>
      </c>
      <c r="N180" s="59">
        <f t="shared" si="41"/>
        <v>0</v>
      </c>
      <c r="O180" s="59">
        <f t="shared" si="42"/>
        <v>0</v>
      </c>
      <c r="P180" s="59">
        <f t="shared" si="43"/>
        <v>0</v>
      </c>
      <c r="Q180" s="59">
        <f t="shared" si="44"/>
        <v>0</v>
      </c>
      <c r="R180" s="59">
        <f t="shared" si="45"/>
        <v>0</v>
      </c>
      <c r="S180" s="59" t="str">
        <f t="shared" si="51"/>
        <v/>
      </c>
      <c r="T180" s="59">
        <f t="shared" si="46"/>
        <v>0</v>
      </c>
    </row>
    <row r="181" spans="1:20" hidden="1" outlineLevel="1" x14ac:dyDescent="0.2">
      <c r="A181" s="70">
        <f t="shared" si="48"/>
        <v>114</v>
      </c>
      <c r="B181" s="71">
        <f t="shared" si="49"/>
        <v>115</v>
      </c>
      <c r="C181" s="59">
        <f t="shared" si="47"/>
        <v>0</v>
      </c>
      <c r="D181" s="59">
        <f t="shared" si="31"/>
        <v>0</v>
      </c>
      <c r="E181" s="59">
        <f t="shared" si="32"/>
        <v>0</v>
      </c>
      <c r="F181" s="59">
        <f t="shared" si="33"/>
        <v>0</v>
      </c>
      <c r="G181" s="59">
        <f t="shared" si="34"/>
        <v>0</v>
      </c>
      <c r="H181" s="59">
        <f t="shared" si="35"/>
        <v>0</v>
      </c>
      <c r="I181" s="59">
        <f t="shared" si="36"/>
        <v>0</v>
      </c>
      <c r="J181" s="59">
        <f t="shared" si="37"/>
        <v>0</v>
      </c>
      <c r="K181" s="59">
        <f t="shared" si="38"/>
        <v>0</v>
      </c>
      <c r="L181" s="59">
        <f t="shared" si="39"/>
        <v>0</v>
      </c>
      <c r="M181" s="59">
        <f t="shared" si="40"/>
        <v>0</v>
      </c>
      <c r="N181" s="59">
        <f t="shared" si="41"/>
        <v>0</v>
      </c>
      <c r="O181" s="59">
        <f t="shared" si="42"/>
        <v>0</v>
      </c>
      <c r="P181" s="59">
        <f t="shared" si="43"/>
        <v>0</v>
      </c>
      <c r="Q181" s="59">
        <f t="shared" si="44"/>
        <v>0</v>
      </c>
      <c r="R181" s="59">
        <f t="shared" si="45"/>
        <v>0</v>
      </c>
      <c r="S181" s="59" t="str">
        <f t="shared" si="51"/>
        <v/>
      </c>
      <c r="T181" s="59">
        <f t="shared" si="46"/>
        <v>0</v>
      </c>
    </row>
    <row r="182" spans="1:20" hidden="1" outlineLevel="1" x14ac:dyDescent="0.2">
      <c r="A182" s="70">
        <f t="shared" si="48"/>
        <v>115</v>
      </c>
      <c r="B182" s="71">
        <f t="shared" si="49"/>
        <v>116</v>
      </c>
      <c r="C182" s="59">
        <f t="shared" si="47"/>
        <v>0</v>
      </c>
      <c r="D182" s="59">
        <f t="shared" si="31"/>
        <v>0</v>
      </c>
      <c r="E182" s="59">
        <f t="shared" si="32"/>
        <v>0</v>
      </c>
      <c r="F182" s="59">
        <f t="shared" si="33"/>
        <v>0</v>
      </c>
      <c r="G182" s="59">
        <f t="shared" si="34"/>
        <v>0</v>
      </c>
      <c r="H182" s="59">
        <f t="shared" si="35"/>
        <v>0</v>
      </c>
      <c r="I182" s="59">
        <f t="shared" si="36"/>
        <v>0</v>
      </c>
      <c r="J182" s="59">
        <f t="shared" si="37"/>
        <v>0</v>
      </c>
      <c r="K182" s="59">
        <f t="shared" si="38"/>
        <v>0</v>
      </c>
      <c r="L182" s="59">
        <f t="shared" si="39"/>
        <v>0</v>
      </c>
      <c r="M182" s="59">
        <f t="shared" si="40"/>
        <v>0</v>
      </c>
      <c r="N182" s="59">
        <f t="shared" si="41"/>
        <v>0</v>
      </c>
      <c r="O182" s="59">
        <f t="shared" si="42"/>
        <v>0</v>
      </c>
      <c r="P182" s="59">
        <f t="shared" si="43"/>
        <v>0</v>
      </c>
      <c r="Q182" s="59">
        <f t="shared" si="44"/>
        <v>0</v>
      </c>
      <c r="R182" s="59">
        <f t="shared" si="45"/>
        <v>0</v>
      </c>
      <c r="S182" s="59" t="str">
        <f t="shared" si="51"/>
        <v/>
      </c>
      <c r="T182" s="59">
        <f t="shared" si="46"/>
        <v>0</v>
      </c>
    </row>
    <row r="183" spans="1:20" hidden="1" outlineLevel="1" x14ac:dyDescent="0.2">
      <c r="A183" s="70">
        <f t="shared" si="48"/>
        <v>116</v>
      </c>
      <c r="B183" s="71">
        <f t="shared" si="49"/>
        <v>117</v>
      </c>
      <c r="C183" s="59">
        <f t="shared" si="47"/>
        <v>0</v>
      </c>
      <c r="D183" s="59">
        <f t="shared" si="31"/>
        <v>0</v>
      </c>
      <c r="E183" s="59">
        <f t="shared" si="32"/>
        <v>0</v>
      </c>
      <c r="F183" s="59">
        <f t="shared" si="33"/>
        <v>0</v>
      </c>
      <c r="G183" s="59">
        <f t="shared" si="34"/>
        <v>0</v>
      </c>
      <c r="H183" s="59">
        <f t="shared" si="35"/>
        <v>0</v>
      </c>
      <c r="I183" s="59">
        <f t="shared" si="36"/>
        <v>0</v>
      </c>
      <c r="J183" s="59">
        <f t="shared" si="37"/>
        <v>0</v>
      </c>
      <c r="K183" s="59">
        <f t="shared" si="38"/>
        <v>0</v>
      </c>
      <c r="L183" s="59">
        <f t="shared" si="39"/>
        <v>0</v>
      </c>
      <c r="M183" s="59">
        <f t="shared" si="40"/>
        <v>0</v>
      </c>
      <c r="N183" s="59">
        <f t="shared" si="41"/>
        <v>0</v>
      </c>
      <c r="O183" s="59">
        <f t="shared" si="42"/>
        <v>0</v>
      </c>
      <c r="P183" s="59">
        <f t="shared" si="43"/>
        <v>0</v>
      </c>
      <c r="Q183" s="59">
        <f t="shared" si="44"/>
        <v>0</v>
      </c>
      <c r="R183" s="59">
        <f t="shared" si="45"/>
        <v>0</v>
      </c>
      <c r="S183" s="59" t="str">
        <f t="shared" si="51"/>
        <v/>
      </c>
      <c r="T183" s="59">
        <f t="shared" si="46"/>
        <v>0</v>
      </c>
    </row>
    <row r="184" spans="1:20" hidden="1" outlineLevel="1" x14ac:dyDescent="0.2">
      <c r="A184" s="70">
        <f t="shared" si="48"/>
        <v>117</v>
      </c>
      <c r="B184" s="71">
        <f t="shared" si="49"/>
        <v>118</v>
      </c>
      <c r="C184" s="59">
        <f t="shared" si="47"/>
        <v>0</v>
      </c>
      <c r="D184" s="59">
        <f t="shared" si="31"/>
        <v>0</v>
      </c>
      <c r="E184" s="59">
        <f t="shared" si="32"/>
        <v>0</v>
      </c>
      <c r="F184" s="59">
        <f t="shared" si="33"/>
        <v>0</v>
      </c>
      <c r="G184" s="59">
        <f t="shared" si="34"/>
        <v>0</v>
      </c>
      <c r="H184" s="59">
        <f t="shared" si="35"/>
        <v>0</v>
      </c>
      <c r="I184" s="59">
        <f t="shared" si="36"/>
        <v>0</v>
      </c>
      <c r="J184" s="59">
        <f t="shared" si="37"/>
        <v>0</v>
      </c>
      <c r="K184" s="59">
        <f t="shared" si="38"/>
        <v>0</v>
      </c>
      <c r="L184" s="59">
        <f t="shared" si="39"/>
        <v>0</v>
      </c>
      <c r="M184" s="59">
        <f t="shared" si="40"/>
        <v>0</v>
      </c>
      <c r="N184" s="59">
        <f t="shared" si="41"/>
        <v>0</v>
      </c>
      <c r="O184" s="59">
        <f t="shared" si="42"/>
        <v>0</v>
      </c>
      <c r="P184" s="59">
        <f t="shared" si="43"/>
        <v>0</v>
      </c>
      <c r="Q184" s="59">
        <f t="shared" si="44"/>
        <v>0</v>
      </c>
      <c r="R184" s="59">
        <f t="shared" si="45"/>
        <v>0</v>
      </c>
      <c r="S184" s="59" t="str">
        <f t="shared" si="51"/>
        <v/>
      </c>
      <c r="T184" s="59">
        <f t="shared" si="46"/>
        <v>0</v>
      </c>
    </row>
    <row r="185" spans="1:20" hidden="1" outlineLevel="1" x14ac:dyDescent="0.2">
      <c r="A185" s="70">
        <f t="shared" si="48"/>
        <v>118</v>
      </c>
      <c r="B185" s="71">
        <f t="shared" si="49"/>
        <v>119</v>
      </c>
      <c r="C185" s="59">
        <f t="shared" si="47"/>
        <v>0</v>
      </c>
      <c r="D185" s="59">
        <f t="shared" si="31"/>
        <v>0</v>
      </c>
      <c r="E185" s="59">
        <f t="shared" si="32"/>
        <v>0</v>
      </c>
      <c r="F185" s="59">
        <f t="shared" si="33"/>
        <v>0</v>
      </c>
      <c r="G185" s="59">
        <f t="shared" si="34"/>
        <v>0</v>
      </c>
      <c r="H185" s="59">
        <f t="shared" si="35"/>
        <v>0</v>
      </c>
      <c r="I185" s="59">
        <f t="shared" si="36"/>
        <v>0</v>
      </c>
      <c r="J185" s="59">
        <f t="shared" si="37"/>
        <v>0</v>
      </c>
      <c r="K185" s="59">
        <f t="shared" si="38"/>
        <v>0</v>
      </c>
      <c r="L185" s="59">
        <f t="shared" si="39"/>
        <v>0</v>
      </c>
      <c r="M185" s="59">
        <f t="shared" si="40"/>
        <v>0</v>
      </c>
      <c r="N185" s="59">
        <f t="shared" si="41"/>
        <v>0</v>
      </c>
      <c r="O185" s="59">
        <f t="shared" si="42"/>
        <v>0</v>
      </c>
      <c r="P185" s="59">
        <f t="shared" si="43"/>
        <v>0</v>
      </c>
      <c r="Q185" s="59">
        <f t="shared" si="44"/>
        <v>0</v>
      </c>
      <c r="R185" s="59">
        <f t="shared" si="45"/>
        <v>0</v>
      </c>
      <c r="S185" s="59" t="str">
        <f t="shared" si="51"/>
        <v/>
      </c>
      <c r="T185" s="59">
        <f t="shared" si="46"/>
        <v>0</v>
      </c>
    </row>
    <row r="186" spans="1:20" hidden="1" outlineLevel="1" x14ac:dyDescent="0.2">
      <c r="A186" s="70">
        <f t="shared" si="48"/>
        <v>119</v>
      </c>
      <c r="B186" s="71">
        <f t="shared" si="49"/>
        <v>120</v>
      </c>
      <c r="C186" s="59">
        <f t="shared" si="47"/>
        <v>0</v>
      </c>
      <c r="D186" s="59">
        <f t="shared" si="31"/>
        <v>0</v>
      </c>
      <c r="E186" s="59">
        <f t="shared" si="32"/>
        <v>0</v>
      </c>
      <c r="F186" s="59">
        <f t="shared" si="33"/>
        <v>0</v>
      </c>
      <c r="G186" s="59">
        <f t="shared" si="34"/>
        <v>0</v>
      </c>
      <c r="H186" s="59">
        <f t="shared" si="35"/>
        <v>0</v>
      </c>
      <c r="I186" s="59">
        <f t="shared" si="36"/>
        <v>0</v>
      </c>
      <c r="J186" s="59">
        <f t="shared" si="37"/>
        <v>0</v>
      </c>
      <c r="K186" s="59">
        <f t="shared" si="38"/>
        <v>0</v>
      </c>
      <c r="L186" s="59">
        <f t="shared" si="39"/>
        <v>0</v>
      </c>
      <c r="M186" s="59">
        <f t="shared" si="40"/>
        <v>0</v>
      </c>
      <c r="N186" s="59">
        <f t="shared" si="41"/>
        <v>0</v>
      </c>
      <c r="O186" s="59">
        <f t="shared" si="42"/>
        <v>0</v>
      </c>
      <c r="P186" s="59">
        <f t="shared" si="43"/>
        <v>0</v>
      </c>
      <c r="Q186" s="59">
        <f t="shared" si="44"/>
        <v>0</v>
      </c>
      <c r="R186" s="59">
        <f t="shared" si="45"/>
        <v>0</v>
      </c>
      <c r="S186" s="59" t="str">
        <f t="shared" si="51"/>
        <v/>
      </c>
      <c r="T186" s="59">
        <f t="shared" si="46"/>
        <v>0</v>
      </c>
    </row>
    <row r="187" spans="1:20" hidden="1" outlineLevel="1" x14ac:dyDescent="0.2">
      <c r="A187" s="70">
        <f t="shared" si="48"/>
        <v>120</v>
      </c>
      <c r="B187" s="71">
        <f t="shared" si="49"/>
        <v>121</v>
      </c>
      <c r="C187" s="59">
        <f t="shared" si="47"/>
        <v>0</v>
      </c>
      <c r="D187" s="59">
        <f t="shared" si="31"/>
        <v>0</v>
      </c>
      <c r="E187" s="59">
        <f t="shared" si="32"/>
        <v>0</v>
      </c>
      <c r="F187" s="59">
        <f t="shared" si="33"/>
        <v>0</v>
      </c>
      <c r="G187" s="59">
        <f t="shared" si="34"/>
        <v>0</v>
      </c>
      <c r="H187" s="59">
        <f t="shared" si="35"/>
        <v>0</v>
      </c>
      <c r="I187" s="59">
        <f t="shared" si="36"/>
        <v>0</v>
      </c>
      <c r="J187" s="59">
        <f t="shared" si="37"/>
        <v>0</v>
      </c>
      <c r="K187" s="59">
        <f t="shared" si="38"/>
        <v>0</v>
      </c>
      <c r="L187" s="59">
        <f t="shared" si="39"/>
        <v>0</v>
      </c>
      <c r="M187" s="59">
        <f t="shared" si="40"/>
        <v>0</v>
      </c>
      <c r="N187" s="59">
        <f t="shared" si="41"/>
        <v>0</v>
      </c>
      <c r="O187" s="59">
        <f t="shared" si="42"/>
        <v>0</v>
      </c>
      <c r="P187" s="59">
        <f t="shared" si="43"/>
        <v>0</v>
      </c>
      <c r="Q187" s="59">
        <f t="shared" si="44"/>
        <v>0</v>
      </c>
      <c r="R187" s="59">
        <f t="shared" si="45"/>
        <v>0</v>
      </c>
      <c r="S187" s="59" t="str">
        <f t="shared" si="51"/>
        <v/>
      </c>
      <c r="T187" s="59">
        <f t="shared" si="46"/>
        <v>0</v>
      </c>
    </row>
    <row r="188" spans="1:20" hidden="1" outlineLevel="1" x14ac:dyDescent="0.2">
      <c r="A188" s="70">
        <f t="shared" si="48"/>
        <v>121</v>
      </c>
      <c r="B188" s="71">
        <f t="shared" si="49"/>
        <v>122</v>
      </c>
      <c r="C188" s="59">
        <f t="shared" si="47"/>
        <v>0</v>
      </c>
      <c r="D188" s="59">
        <f t="shared" si="31"/>
        <v>0</v>
      </c>
      <c r="E188" s="59">
        <f t="shared" si="32"/>
        <v>0</v>
      </c>
      <c r="F188" s="59">
        <f t="shared" si="33"/>
        <v>0</v>
      </c>
      <c r="G188" s="59">
        <f t="shared" si="34"/>
        <v>0</v>
      </c>
      <c r="H188" s="59">
        <f t="shared" si="35"/>
        <v>0</v>
      </c>
      <c r="I188" s="59">
        <f t="shared" si="36"/>
        <v>0</v>
      </c>
      <c r="J188" s="59">
        <f t="shared" si="37"/>
        <v>0</v>
      </c>
      <c r="K188" s="59">
        <f t="shared" si="38"/>
        <v>0</v>
      </c>
      <c r="L188" s="59">
        <f t="shared" si="39"/>
        <v>0</v>
      </c>
      <c r="M188" s="59">
        <f t="shared" si="40"/>
        <v>0</v>
      </c>
      <c r="N188" s="59">
        <f t="shared" si="41"/>
        <v>0</v>
      </c>
      <c r="O188" s="59">
        <f t="shared" si="42"/>
        <v>0</v>
      </c>
      <c r="P188" s="59">
        <f t="shared" si="43"/>
        <v>0</v>
      </c>
      <c r="Q188" s="59">
        <f t="shared" si="44"/>
        <v>0</v>
      </c>
      <c r="R188" s="59">
        <f t="shared" si="45"/>
        <v>0</v>
      </c>
      <c r="S188" s="59" t="str">
        <f t="shared" si="51"/>
        <v/>
      </c>
      <c r="T188" s="59">
        <f t="shared" si="46"/>
        <v>0</v>
      </c>
    </row>
    <row r="189" spans="1:20" hidden="1" outlineLevel="1" x14ac:dyDescent="0.2">
      <c r="A189" s="70">
        <f t="shared" si="48"/>
        <v>122</v>
      </c>
      <c r="B189" s="71">
        <f t="shared" si="49"/>
        <v>123</v>
      </c>
      <c r="C189" s="59">
        <f t="shared" si="47"/>
        <v>0</v>
      </c>
      <c r="D189" s="59">
        <f t="shared" si="31"/>
        <v>0</v>
      </c>
      <c r="E189" s="59">
        <f t="shared" si="32"/>
        <v>0</v>
      </c>
      <c r="F189" s="59">
        <f t="shared" si="33"/>
        <v>0</v>
      </c>
      <c r="G189" s="59">
        <f t="shared" si="34"/>
        <v>0</v>
      </c>
      <c r="H189" s="59">
        <f t="shared" si="35"/>
        <v>0</v>
      </c>
      <c r="I189" s="59">
        <f t="shared" si="36"/>
        <v>0</v>
      </c>
      <c r="J189" s="59">
        <f t="shared" si="37"/>
        <v>0</v>
      </c>
      <c r="K189" s="59">
        <f t="shared" si="38"/>
        <v>0</v>
      </c>
      <c r="L189" s="59">
        <f t="shared" si="39"/>
        <v>0</v>
      </c>
      <c r="M189" s="59">
        <f t="shared" si="40"/>
        <v>0</v>
      </c>
      <c r="N189" s="59">
        <f t="shared" si="41"/>
        <v>0</v>
      </c>
      <c r="O189" s="59">
        <f t="shared" si="42"/>
        <v>0</v>
      </c>
      <c r="P189" s="59">
        <f t="shared" si="43"/>
        <v>0</v>
      </c>
      <c r="Q189" s="59">
        <f t="shared" si="44"/>
        <v>0</v>
      </c>
      <c r="R189" s="59">
        <f t="shared" si="45"/>
        <v>0</v>
      </c>
      <c r="S189" s="59" t="str">
        <f t="shared" si="51"/>
        <v/>
      </c>
      <c r="T189" s="59">
        <f t="shared" si="46"/>
        <v>0</v>
      </c>
    </row>
    <row r="190" spans="1:20" hidden="1" outlineLevel="1" x14ac:dyDescent="0.2">
      <c r="A190" s="70">
        <f t="shared" si="48"/>
        <v>123</v>
      </c>
      <c r="B190" s="71">
        <f t="shared" si="49"/>
        <v>124</v>
      </c>
      <c r="C190" s="59">
        <f t="shared" si="47"/>
        <v>0</v>
      </c>
      <c r="D190" s="59">
        <f t="shared" si="31"/>
        <v>0</v>
      </c>
      <c r="E190" s="59">
        <f t="shared" si="32"/>
        <v>0</v>
      </c>
      <c r="F190" s="59">
        <f t="shared" si="33"/>
        <v>0</v>
      </c>
      <c r="G190" s="59">
        <f t="shared" si="34"/>
        <v>0</v>
      </c>
      <c r="H190" s="59">
        <f t="shared" si="35"/>
        <v>0</v>
      </c>
      <c r="I190" s="59">
        <f t="shared" si="36"/>
        <v>0</v>
      </c>
      <c r="J190" s="59">
        <f t="shared" si="37"/>
        <v>0</v>
      </c>
      <c r="K190" s="59">
        <f t="shared" si="38"/>
        <v>0</v>
      </c>
      <c r="L190" s="59">
        <f t="shared" si="39"/>
        <v>0</v>
      </c>
      <c r="M190" s="59">
        <f t="shared" si="40"/>
        <v>0</v>
      </c>
      <c r="N190" s="59">
        <f t="shared" si="41"/>
        <v>0</v>
      </c>
      <c r="O190" s="59">
        <f t="shared" si="42"/>
        <v>0</v>
      </c>
      <c r="P190" s="59">
        <f t="shared" si="43"/>
        <v>0</v>
      </c>
      <c r="Q190" s="59">
        <f t="shared" si="44"/>
        <v>0</v>
      </c>
      <c r="R190" s="59">
        <f t="shared" si="45"/>
        <v>0</v>
      </c>
      <c r="S190" s="59" t="str">
        <f t="shared" si="51"/>
        <v/>
      </c>
      <c r="T190" s="59">
        <f t="shared" si="46"/>
        <v>0</v>
      </c>
    </row>
    <row r="191" spans="1:20" hidden="1" outlineLevel="1" x14ac:dyDescent="0.2">
      <c r="A191" s="70">
        <f t="shared" si="48"/>
        <v>124</v>
      </c>
      <c r="B191" s="71">
        <f t="shared" si="49"/>
        <v>125</v>
      </c>
      <c r="C191" s="59">
        <f t="shared" si="47"/>
        <v>0</v>
      </c>
      <c r="D191" s="59">
        <f t="shared" si="31"/>
        <v>0</v>
      </c>
      <c r="E191" s="59">
        <f t="shared" si="32"/>
        <v>0</v>
      </c>
      <c r="F191" s="59">
        <f t="shared" si="33"/>
        <v>0</v>
      </c>
      <c r="G191" s="59">
        <f t="shared" si="34"/>
        <v>0</v>
      </c>
      <c r="H191" s="59">
        <f t="shared" si="35"/>
        <v>0</v>
      </c>
      <c r="I191" s="59">
        <f t="shared" si="36"/>
        <v>0</v>
      </c>
      <c r="J191" s="59">
        <f t="shared" si="37"/>
        <v>0</v>
      </c>
      <c r="K191" s="59">
        <f t="shared" si="38"/>
        <v>0</v>
      </c>
      <c r="L191" s="59">
        <f t="shared" si="39"/>
        <v>0</v>
      </c>
      <c r="M191" s="59">
        <f t="shared" si="40"/>
        <v>0</v>
      </c>
      <c r="N191" s="59">
        <f t="shared" si="41"/>
        <v>0</v>
      </c>
      <c r="O191" s="59">
        <f t="shared" si="42"/>
        <v>0</v>
      </c>
      <c r="P191" s="59">
        <f t="shared" si="43"/>
        <v>0</v>
      </c>
      <c r="Q191" s="59">
        <f t="shared" si="44"/>
        <v>0</v>
      </c>
      <c r="R191" s="59">
        <f t="shared" si="45"/>
        <v>0</v>
      </c>
      <c r="S191" s="59" t="str">
        <f t="shared" si="51"/>
        <v/>
      </c>
      <c r="T191" s="59">
        <f t="shared" si="46"/>
        <v>0</v>
      </c>
    </row>
    <row r="192" spans="1:20" hidden="1" outlineLevel="1" x14ac:dyDescent="0.2">
      <c r="A192" s="70">
        <f t="shared" si="48"/>
        <v>125</v>
      </c>
      <c r="B192" s="71">
        <f t="shared" si="49"/>
        <v>126</v>
      </c>
      <c r="C192" s="59">
        <f t="shared" si="47"/>
        <v>0</v>
      </c>
      <c r="D192" s="59">
        <f t="shared" si="31"/>
        <v>0</v>
      </c>
      <c r="E192" s="59">
        <f t="shared" si="32"/>
        <v>0</v>
      </c>
      <c r="F192" s="59">
        <f t="shared" si="33"/>
        <v>0</v>
      </c>
      <c r="G192" s="59">
        <f t="shared" si="34"/>
        <v>0</v>
      </c>
      <c r="H192" s="59">
        <f t="shared" si="35"/>
        <v>0</v>
      </c>
      <c r="I192" s="59">
        <f t="shared" si="36"/>
        <v>0</v>
      </c>
      <c r="J192" s="59">
        <f t="shared" si="37"/>
        <v>0</v>
      </c>
      <c r="K192" s="59">
        <f t="shared" si="38"/>
        <v>0</v>
      </c>
      <c r="L192" s="59">
        <f t="shared" si="39"/>
        <v>0</v>
      </c>
      <c r="M192" s="59">
        <f t="shared" si="40"/>
        <v>0</v>
      </c>
      <c r="N192" s="59">
        <f t="shared" si="41"/>
        <v>0</v>
      </c>
      <c r="O192" s="59">
        <f t="shared" si="42"/>
        <v>0</v>
      </c>
      <c r="P192" s="59">
        <f t="shared" si="43"/>
        <v>0</v>
      </c>
      <c r="Q192" s="59">
        <f t="shared" si="44"/>
        <v>0</v>
      </c>
      <c r="R192" s="59">
        <f t="shared" si="45"/>
        <v>0</v>
      </c>
      <c r="S192" s="59" t="str">
        <f t="shared" si="51"/>
        <v/>
      </c>
      <c r="T192" s="59">
        <f t="shared" si="46"/>
        <v>0</v>
      </c>
    </row>
    <row r="193" spans="1:20" hidden="1" outlineLevel="1" x14ac:dyDescent="0.2">
      <c r="A193" s="70">
        <f t="shared" si="48"/>
        <v>126</v>
      </c>
      <c r="B193" s="71">
        <f t="shared" si="49"/>
        <v>127</v>
      </c>
      <c r="C193" s="59">
        <f t="shared" si="47"/>
        <v>0</v>
      </c>
      <c r="D193" s="59">
        <f t="shared" si="31"/>
        <v>0</v>
      </c>
      <c r="E193" s="59">
        <f t="shared" si="32"/>
        <v>0</v>
      </c>
      <c r="F193" s="59">
        <f t="shared" si="33"/>
        <v>0</v>
      </c>
      <c r="G193" s="59">
        <f t="shared" si="34"/>
        <v>0</v>
      </c>
      <c r="H193" s="59">
        <f t="shared" si="35"/>
        <v>0</v>
      </c>
      <c r="I193" s="59">
        <f t="shared" si="36"/>
        <v>0</v>
      </c>
      <c r="J193" s="59">
        <f t="shared" si="37"/>
        <v>0</v>
      </c>
      <c r="K193" s="59">
        <f t="shared" si="38"/>
        <v>0</v>
      </c>
      <c r="L193" s="59">
        <f t="shared" si="39"/>
        <v>0</v>
      </c>
      <c r="M193" s="59">
        <f t="shared" si="40"/>
        <v>0</v>
      </c>
      <c r="N193" s="59">
        <f t="shared" si="41"/>
        <v>0</v>
      </c>
      <c r="O193" s="59">
        <f t="shared" si="42"/>
        <v>0</v>
      </c>
      <c r="P193" s="59">
        <f t="shared" si="43"/>
        <v>0</v>
      </c>
      <c r="Q193" s="59">
        <f t="shared" si="44"/>
        <v>0</v>
      </c>
      <c r="R193" s="59">
        <f t="shared" si="45"/>
        <v>0</v>
      </c>
      <c r="S193" s="59" t="str">
        <f t="shared" si="51"/>
        <v/>
      </c>
      <c r="T193" s="59">
        <f t="shared" si="46"/>
        <v>0</v>
      </c>
    </row>
    <row r="194" spans="1:20" hidden="1" outlineLevel="1" x14ac:dyDescent="0.2">
      <c r="A194" s="70">
        <f t="shared" si="48"/>
        <v>127</v>
      </c>
      <c r="B194" s="71">
        <f t="shared" si="49"/>
        <v>128</v>
      </c>
      <c r="C194" s="59">
        <f t="shared" si="47"/>
        <v>0</v>
      </c>
      <c r="D194" s="59">
        <f t="shared" si="31"/>
        <v>0</v>
      </c>
      <c r="E194" s="59">
        <f t="shared" si="32"/>
        <v>0</v>
      </c>
      <c r="F194" s="59">
        <f t="shared" si="33"/>
        <v>0</v>
      </c>
      <c r="G194" s="59">
        <f t="shared" si="34"/>
        <v>0</v>
      </c>
      <c r="H194" s="59">
        <f t="shared" si="35"/>
        <v>0</v>
      </c>
      <c r="I194" s="59">
        <f t="shared" si="36"/>
        <v>0</v>
      </c>
      <c r="J194" s="59">
        <f t="shared" si="37"/>
        <v>0</v>
      </c>
      <c r="K194" s="59">
        <f t="shared" si="38"/>
        <v>0</v>
      </c>
      <c r="L194" s="59">
        <f t="shared" si="39"/>
        <v>0</v>
      </c>
      <c r="M194" s="59">
        <f t="shared" si="40"/>
        <v>0</v>
      </c>
      <c r="N194" s="59">
        <f t="shared" si="41"/>
        <v>0</v>
      </c>
      <c r="O194" s="59">
        <f t="shared" si="42"/>
        <v>0</v>
      </c>
      <c r="P194" s="59">
        <f t="shared" si="43"/>
        <v>0</v>
      </c>
      <c r="Q194" s="59">
        <f t="shared" si="44"/>
        <v>0</v>
      </c>
      <c r="R194" s="59">
        <f t="shared" si="45"/>
        <v>0</v>
      </c>
      <c r="S194" s="59" t="str">
        <f t="shared" si="51"/>
        <v/>
      </c>
      <c r="T194" s="59">
        <f t="shared" si="46"/>
        <v>0</v>
      </c>
    </row>
    <row r="195" spans="1:20" hidden="1" outlineLevel="1" x14ac:dyDescent="0.2">
      <c r="A195" s="70">
        <f t="shared" si="48"/>
        <v>128</v>
      </c>
      <c r="B195" s="71">
        <f t="shared" si="49"/>
        <v>129</v>
      </c>
      <c r="C195" s="59">
        <f t="shared" si="47"/>
        <v>0</v>
      </c>
      <c r="D195" s="59">
        <f t="shared" ref="D195:D258" si="52">IF($B195&lt;=F$15,G$15,0)</f>
        <v>0</v>
      </c>
      <c r="E195" s="59">
        <f t="shared" ref="E195:E258" si="53">IF($B195&lt;=F$16,G$16,0)</f>
        <v>0</v>
      </c>
      <c r="F195" s="59">
        <f t="shared" ref="F195:F258" si="54">IF($B195&lt;=F$17,G$17,0)</f>
        <v>0</v>
      </c>
      <c r="G195" s="59">
        <f t="shared" ref="G195:G258" si="55">IF($B195&lt;=F$18,G$18,0)</f>
        <v>0</v>
      </c>
      <c r="H195" s="59">
        <f t="shared" ref="H195:H258" si="56">IF($B195&lt;=F$19,G$19,0)</f>
        <v>0</v>
      </c>
      <c r="I195" s="59">
        <f t="shared" ref="I195:I258" si="57">IF($B195&lt;=F$20,G$20,0)</f>
        <v>0</v>
      </c>
      <c r="J195" s="59">
        <f t="shared" ref="J195:J258" si="58">IF($B195&lt;=F$21,G$21,0)</f>
        <v>0</v>
      </c>
      <c r="K195" s="59">
        <f t="shared" ref="K195:K258" si="59">IF($B195&lt;=F$22,G$22,0)</f>
        <v>0</v>
      </c>
      <c r="L195" s="59">
        <f t="shared" ref="L195:L258" si="60">IF($B195&lt;=F$23,G$23,0)</f>
        <v>0</v>
      </c>
      <c r="M195" s="59">
        <f t="shared" ref="M195:M258" si="61">IF($B195&lt;=F$24,G$24,0)</f>
        <v>0</v>
      </c>
      <c r="N195" s="59">
        <f t="shared" ref="N195:N258" si="62">IF($B195&lt;=F$25,G$25,0)</f>
        <v>0</v>
      </c>
      <c r="O195" s="59">
        <f t="shared" ref="O195:O258" si="63">IF($B195&lt;=F$26,G$26,0)</f>
        <v>0</v>
      </c>
      <c r="P195" s="59">
        <f t="shared" ref="P195:P258" si="64">IF($B195&lt;=F$27,G$27,0)</f>
        <v>0</v>
      </c>
      <c r="Q195" s="59">
        <f t="shared" ref="Q195:Q258" si="65">IF($B195&lt;=F$28,G$28,0)</f>
        <v>0</v>
      </c>
      <c r="R195" s="59">
        <f t="shared" ref="R195:R258" si="66">IF($B195&lt;=F$29,G$29,0)</f>
        <v>0</v>
      </c>
      <c r="S195" s="59" t="str">
        <f t="shared" si="51"/>
        <v/>
      </c>
      <c r="T195" s="59">
        <f t="shared" ref="T195:T258" si="67">+C402</f>
        <v>0</v>
      </c>
    </row>
    <row r="196" spans="1:20" hidden="1" outlineLevel="1" x14ac:dyDescent="0.2">
      <c r="A196" s="70">
        <f t="shared" si="48"/>
        <v>129</v>
      </c>
      <c r="B196" s="71">
        <f t="shared" si="49"/>
        <v>130</v>
      </c>
      <c r="C196" s="59">
        <f t="shared" ref="C196:C259" si="68">ROUND(SUM(D196:T196),-3)</f>
        <v>0</v>
      </c>
      <c r="D196" s="59">
        <f t="shared" si="52"/>
        <v>0</v>
      </c>
      <c r="E196" s="59">
        <f t="shared" si="53"/>
        <v>0</v>
      </c>
      <c r="F196" s="59">
        <f t="shared" si="54"/>
        <v>0</v>
      </c>
      <c r="G196" s="59">
        <f t="shared" si="55"/>
        <v>0</v>
      </c>
      <c r="H196" s="59">
        <f t="shared" si="56"/>
        <v>0</v>
      </c>
      <c r="I196" s="59">
        <f t="shared" si="57"/>
        <v>0</v>
      </c>
      <c r="J196" s="59">
        <f t="shared" si="58"/>
        <v>0</v>
      </c>
      <c r="K196" s="59">
        <f t="shared" si="59"/>
        <v>0</v>
      </c>
      <c r="L196" s="59">
        <f t="shared" si="60"/>
        <v>0</v>
      </c>
      <c r="M196" s="59">
        <f t="shared" si="61"/>
        <v>0</v>
      </c>
      <c r="N196" s="59">
        <f t="shared" si="62"/>
        <v>0</v>
      </c>
      <c r="O196" s="59">
        <f t="shared" si="63"/>
        <v>0</v>
      </c>
      <c r="P196" s="59">
        <f t="shared" si="64"/>
        <v>0</v>
      </c>
      <c r="Q196" s="59">
        <f t="shared" si="65"/>
        <v>0</v>
      </c>
      <c r="R196" s="59">
        <f t="shared" si="66"/>
        <v>0</v>
      </c>
      <c r="S196" s="59" t="str">
        <f t="shared" si="51"/>
        <v/>
      </c>
      <c r="T196" s="59">
        <f t="shared" si="67"/>
        <v>0</v>
      </c>
    </row>
    <row r="197" spans="1:20" hidden="1" outlineLevel="1" x14ac:dyDescent="0.2">
      <c r="A197" s="70">
        <f t="shared" ref="A197:A260" si="69">+A196+1</f>
        <v>130</v>
      </c>
      <c r="B197" s="71">
        <f t="shared" ref="B197:B260" si="70">+B196+1</f>
        <v>131</v>
      </c>
      <c r="C197" s="59">
        <f t="shared" si="68"/>
        <v>0</v>
      </c>
      <c r="D197" s="59">
        <f t="shared" si="52"/>
        <v>0</v>
      </c>
      <c r="E197" s="59">
        <f t="shared" si="53"/>
        <v>0</v>
      </c>
      <c r="F197" s="59">
        <f t="shared" si="54"/>
        <v>0</v>
      </c>
      <c r="G197" s="59">
        <f t="shared" si="55"/>
        <v>0</v>
      </c>
      <c r="H197" s="59">
        <f t="shared" si="56"/>
        <v>0</v>
      </c>
      <c r="I197" s="59">
        <f t="shared" si="57"/>
        <v>0</v>
      </c>
      <c r="J197" s="59">
        <f t="shared" si="58"/>
        <v>0</v>
      </c>
      <c r="K197" s="59">
        <f t="shared" si="59"/>
        <v>0</v>
      </c>
      <c r="L197" s="59">
        <f t="shared" si="60"/>
        <v>0</v>
      </c>
      <c r="M197" s="59">
        <f t="shared" si="61"/>
        <v>0</v>
      </c>
      <c r="N197" s="59">
        <f t="shared" si="62"/>
        <v>0</v>
      </c>
      <c r="O197" s="59">
        <f t="shared" si="63"/>
        <v>0</v>
      </c>
      <c r="P197" s="59">
        <f t="shared" si="64"/>
        <v>0</v>
      </c>
      <c r="Q197" s="59">
        <f t="shared" si="65"/>
        <v>0</v>
      </c>
      <c r="R197" s="59">
        <f t="shared" si="66"/>
        <v>0</v>
      </c>
      <c r="S197" s="59" t="str">
        <f t="shared" ref="S197:S228" si="71">IF(S$60="","",IF(OR($A197="",VLOOKUP(S$60,TABELL,7,0)=""),"",IF(VLOOKUP(S$60,TABELL,7,0)&lt;$B197,0,-VLOOKUP(S$60,TABELL,12,0))))</f>
        <v/>
      </c>
      <c r="T197" s="59">
        <f t="shared" si="67"/>
        <v>0</v>
      </c>
    </row>
    <row r="198" spans="1:20" hidden="1" outlineLevel="1" x14ac:dyDescent="0.2">
      <c r="A198" s="70">
        <f t="shared" si="69"/>
        <v>131</v>
      </c>
      <c r="B198" s="71">
        <f t="shared" si="70"/>
        <v>132</v>
      </c>
      <c r="C198" s="59">
        <f t="shared" si="68"/>
        <v>0</v>
      </c>
      <c r="D198" s="59">
        <f t="shared" si="52"/>
        <v>0</v>
      </c>
      <c r="E198" s="59">
        <f t="shared" si="53"/>
        <v>0</v>
      </c>
      <c r="F198" s="59">
        <f t="shared" si="54"/>
        <v>0</v>
      </c>
      <c r="G198" s="59">
        <f t="shared" si="55"/>
        <v>0</v>
      </c>
      <c r="H198" s="59">
        <f t="shared" si="56"/>
        <v>0</v>
      </c>
      <c r="I198" s="59">
        <f t="shared" si="57"/>
        <v>0</v>
      </c>
      <c r="J198" s="59">
        <f t="shared" si="58"/>
        <v>0</v>
      </c>
      <c r="K198" s="59">
        <f t="shared" si="59"/>
        <v>0</v>
      </c>
      <c r="L198" s="59">
        <f t="shared" si="60"/>
        <v>0</v>
      </c>
      <c r="M198" s="59">
        <f t="shared" si="61"/>
        <v>0</v>
      </c>
      <c r="N198" s="59">
        <f t="shared" si="62"/>
        <v>0</v>
      </c>
      <c r="O198" s="59">
        <f t="shared" si="63"/>
        <v>0</v>
      </c>
      <c r="P198" s="59">
        <f t="shared" si="64"/>
        <v>0</v>
      </c>
      <c r="Q198" s="59">
        <f t="shared" si="65"/>
        <v>0</v>
      </c>
      <c r="R198" s="59">
        <f t="shared" si="66"/>
        <v>0</v>
      </c>
      <c r="S198" s="59" t="str">
        <f t="shared" si="71"/>
        <v/>
      </c>
      <c r="T198" s="59">
        <f t="shared" si="67"/>
        <v>0</v>
      </c>
    </row>
    <row r="199" spans="1:20" hidden="1" outlineLevel="1" x14ac:dyDescent="0.2">
      <c r="A199" s="70">
        <f t="shared" si="69"/>
        <v>132</v>
      </c>
      <c r="B199" s="71">
        <f t="shared" si="70"/>
        <v>133</v>
      </c>
      <c r="C199" s="59">
        <f t="shared" si="68"/>
        <v>0</v>
      </c>
      <c r="D199" s="59">
        <f t="shared" si="52"/>
        <v>0</v>
      </c>
      <c r="E199" s="59">
        <f t="shared" si="53"/>
        <v>0</v>
      </c>
      <c r="F199" s="59">
        <f t="shared" si="54"/>
        <v>0</v>
      </c>
      <c r="G199" s="59">
        <f t="shared" si="55"/>
        <v>0</v>
      </c>
      <c r="H199" s="59">
        <f t="shared" si="56"/>
        <v>0</v>
      </c>
      <c r="I199" s="59">
        <f t="shared" si="57"/>
        <v>0</v>
      </c>
      <c r="J199" s="59">
        <f t="shared" si="58"/>
        <v>0</v>
      </c>
      <c r="K199" s="59">
        <f t="shared" si="59"/>
        <v>0</v>
      </c>
      <c r="L199" s="59">
        <f t="shared" si="60"/>
        <v>0</v>
      </c>
      <c r="M199" s="59">
        <f t="shared" si="61"/>
        <v>0</v>
      </c>
      <c r="N199" s="59">
        <f t="shared" si="62"/>
        <v>0</v>
      </c>
      <c r="O199" s="59">
        <f t="shared" si="63"/>
        <v>0</v>
      </c>
      <c r="P199" s="59">
        <f t="shared" si="64"/>
        <v>0</v>
      </c>
      <c r="Q199" s="59">
        <f t="shared" si="65"/>
        <v>0</v>
      </c>
      <c r="R199" s="59">
        <f t="shared" si="66"/>
        <v>0</v>
      </c>
      <c r="S199" s="59" t="str">
        <f t="shared" si="71"/>
        <v/>
      </c>
      <c r="T199" s="59">
        <f t="shared" si="67"/>
        <v>0</v>
      </c>
    </row>
    <row r="200" spans="1:20" hidden="1" outlineLevel="1" x14ac:dyDescent="0.2">
      <c r="A200" s="70">
        <f t="shared" si="69"/>
        <v>133</v>
      </c>
      <c r="B200" s="71">
        <f t="shared" si="70"/>
        <v>134</v>
      </c>
      <c r="C200" s="59">
        <f t="shared" si="68"/>
        <v>0</v>
      </c>
      <c r="D200" s="59">
        <f t="shared" si="52"/>
        <v>0</v>
      </c>
      <c r="E200" s="59">
        <f t="shared" si="53"/>
        <v>0</v>
      </c>
      <c r="F200" s="59">
        <f t="shared" si="54"/>
        <v>0</v>
      </c>
      <c r="G200" s="59">
        <f t="shared" si="55"/>
        <v>0</v>
      </c>
      <c r="H200" s="59">
        <f t="shared" si="56"/>
        <v>0</v>
      </c>
      <c r="I200" s="59">
        <f t="shared" si="57"/>
        <v>0</v>
      </c>
      <c r="J200" s="59">
        <f t="shared" si="58"/>
        <v>0</v>
      </c>
      <c r="K200" s="59">
        <f t="shared" si="59"/>
        <v>0</v>
      </c>
      <c r="L200" s="59">
        <f t="shared" si="60"/>
        <v>0</v>
      </c>
      <c r="M200" s="59">
        <f t="shared" si="61"/>
        <v>0</v>
      </c>
      <c r="N200" s="59">
        <f t="shared" si="62"/>
        <v>0</v>
      </c>
      <c r="O200" s="59">
        <f t="shared" si="63"/>
        <v>0</v>
      </c>
      <c r="P200" s="59">
        <f t="shared" si="64"/>
        <v>0</v>
      </c>
      <c r="Q200" s="59">
        <f t="shared" si="65"/>
        <v>0</v>
      </c>
      <c r="R200" s="59">
        <f t="shared" si="66"/>
        <v>0</v>
      </c>
      <c r="S200" s="59" t="str">
        <f t="shared" si="71"/>
        <v/>
      </c>
      <c r="T200" s="59">
        <f t="shared" si="67"/>
        <v>0</v>
      </c>
    </row>
    <row r="201" spans="1:20" hidden="1" outlineLevel="1" x14ac:dyDescent="0.2">
      <c r="A201" s="70">
        <f t="shared" si="69"/>
        <v>134</v>
      </c>
      <c r="B201" s="71">
        <f t="shared" si="70"/>
        <v>135</v>
      </c>
      <c r="C201" s="59">
        <f t="shared" si="68"/>
        <v>0</v>
      </c>
      <c r="D201" s="59">
        <f t="shared" si="52"/>
        <v>0</v>
      </c>
      <c r="E201" s="59">
        <f t="shared" si="53"/>
        <v>0</v>
      </c>
      <c r="F201" s="59">
        <f t="shared" si="54"/>
        <v>0</v>
      </c>
      <c r="G201" s="59">
        <f t="shared" si="55"/>
        <v>0</v>
      </c>
      <c r="H201" s="59">
        <f t="shared" si="56"/>
        <v>0</v>
      </c>
      <c r="I201" s="59">
        <f t="shared" si="57"/>
        <v>0</v>
      </c>
      <c r="J201" s="59">
        <f t="shared" si="58"/>
        <v>0</v>
      </c>
      <c r="K201" s="59">
        <f t="shared" si="59"/>
        <v>0</v>
      </c>
      <c r="L201" s="59">
        <f t="shared" si="60"/>
        <v>0</v>
      </c>
      <c r="M201" s="59">
        <f t="shared" si="61"/>
        <v>0</v>
      </c>
      <c r="N201" s="59">
        <f t="shared" si="62"/>
        <v>0</v>
      </c>
      <c r="O201" s="59">
        <f t="shared" si="63"/>
        <v>0</v>
      </c>
      <c r="P201" s="59">
        <f t="shared" si="64"/>
        <v>0</v>
      </c>
      <c r="Q201" s="59">
        <f t="shared" si="65"/>
        <v>0</v>
      </c>
      <c r="R201" s="59">
        <f t="shared" si="66"/>
        <v>0</v>
      </c>
      <c r="S201" s="59" t="str">
        <f t="shared" si="71"/>
        <v/>
      </c>
      <c r="T201" s="59">
        <f t="shared" si="67"/>
        <v>0</v>
      </c>
    </row>
    <row r="202" spans="1:20" hidden="1" outlineLevel="1" x14ac:dyDescent="0.2">
      <c r="A202" s="70">
        <f t="shared" si="69"/>
        <v>135</v>
      </c>
      <c r="B202" s="71">
        <f t="shared" si="70"/>
        <v>136</v>
      </c>
      <c r="C202" s="59">
        <f t="shared" si="68"/>
        <v>0</v>
      </c>
      <c r="D202" s="59">
        <f t="shared" si="52"/>
        <v>0</v>
      </c>
      <c r="E202" s="59">
        <f t="shared" si="53"/>
        <v>0</v>
      </c>
      <c r="F202" s="59">
        <f t="shared" si="54"/>
        <v>0</v>
      </c>
      <c r="G202" s="59">
        <f t="shared" si="55"/>
        <v>0</v>
      </c>
      <c r="H202" s="59">
        <f t="shared" si="56"/>
        <v>0</v>
      </c>
      <c r="I202" s="59">
        <f t="shared" si="57"/>
        <v>0</v>
      </c>
      <c r="J202" s="59">
        <f t="shared" si="58"/>
        <v>0</v>
      </c>
      <c r="K202" s="59">
        <f t="shared" si="59"/>
        <v>0</v>
      </c>
      <c r="L202" s="59">
        <f t="shared" si="60"/>
        <v>0</v>
      </c>
      <c r="M202" s="59">
        <f t="shared" si="61"/>
        <v>0</v>
      </c>
      <c r="N202" s="59">
        <f t="shared" si="62"/>
        <v>0</v>
      </c>
      <c r="O202" s="59">
        <f t="shared" si="63"/>
        <v>0</v>
      </c>
      <c r="P202" s="59">
        <f t="shared" si="64"/>
        <v>0</v>
      </c>
      <c r="Q202" s="59">
        <f t="shared" si="65"/>
        <v>0</v>
      </c>
      <c r="R202" s="59">
        <f t="shared" si="66"/>
        <v>0</v>
      </c>
      <c r="S202" s="59" t="str">
        <f t="shared" si="71"/>
        <v/>
      </c>
      <c r="T202" s="59">
        <f t="shared" si="67"/>
        <v>0</v>
      </c>
    </row>
    <row r="203" spans="1:20" hidden="1" outlineLevel="1" x14ac:dyDescent="0.2">
      <c r="A203" s="70">
        <f t="shared" si="69"/>
        <v>136</v>
      </c>
      <c r="B203" s="71">
        <f t="shared" si="70"/>
        <v>137</v>
      </c>
      <c r="C203" s="59">
        <f t="shared" si="68"/>
        <v>0</v>
      </c>
      <c r="D203" s="59">
        <f t="shared" si="52"/>
        <v>0</v>
      </c>
      <c r="E203" s="59">
        <f t="shared" si="53"/>
        <v>0</v>
      </c>
      <c r="F203" s="59">
        <f t="shared" si="54"/>
        <v>0</v>
      </c>
      <c r="G203" s="59">
        <f t="shared" si="55"/>
        <v>0</v>
      </c>
      <c r="H203" s="59">
        <f t="shared" si="56"/>
        <v>0</v>
      </c>
      <c r="I203" s="59">
        <f t="shared" si="57"/>
        <v>0</v>
      </c>
      <c r="J203" s="59">
        <f t="shared" si="58"/>
        <v>0</v>
      </c>
      <c r="K203" s="59">
        <f t="shared" si="59"/>
        <v>0</v>
      </c>
      <c r="L203" s="59">
        <f t="shared" si="60"/>
        <v>0</v>
      </c>
      <c r="M203" s="59">
        <f t="shared" si="61"/>
        <v>0</v>
      </c>
      <c r="N203" s="59">
        <f t="shared" si="62"/>
        <v>0</v>
      </c>
      <c r="O203" s="59">
        <f t="shared" si="63"/>
        <v>0</v>
      </c>
      <c r="P203" s="59">
        <f t="shared" si="64"/>
        <v>0</v>
      </c>
      <c r="Q203" s="59">
        <f t="shared" si="65"/>
        <v>0</v>
      </c>
      <c r="R203" s="59">
        <f t="shared" si="66"/>
        <v>0</v>
      </c>
      <c r="S203" s="59" t="str">
        <f t="shared" si="71"/>
        <v/>
      </c>
      <c r="T203" s="59">
        <f t="shared" si="67"/>
        <v>0</v>
      </c>
    </row>
    <row r="204" spans="1:20" hidden="1" outlineLevel="1" x14ac:dyDescent="0.2">
      <c r="A204" s="70">
        <f t="shared" si="69"/>
        <v>137</v>
      </c>
      <c r="B204" s="71">
        <f t="shared" si="70"/>
        <v>138</v>
      </c>
      <c r="C204" s="59">
        <f t="shared" si="68"/>
        <v>0</v>
      </c>
      <c r="D204" s="59">
        <f t="shared" si="52"/>
        <v>0</v>
      </c>
      <c r="E204" s="59">
        <f t="shared" si="53"/>
        <v>0</v>
      </c>
      <c r="F204" s="59">
        <f t="shared" si="54"/>
        <v>0</v>
      </c>
      <c r="G204" s="59">
        <f t="shared" si="55"/>
        <v>0</v>
      </c>
      <c r="H204" s="59">
        <f t="shared" si="56"/>
        <v>0</v>
      </c>
      <c r="I204" s="59">
        <f t="shared" si="57"/>
        <v>0</v>
      </c>
      <c r="J204" s="59">
        <f t="shared" si="58"/>
        <v>0</v>
      </c>
      <c r="K204" s="59">
        <f t="shared" si="59"/>
        <v>0</v>
      </c>
      <c r="L204" s="59">
        <f t="shared" si="60"/>
        <v>0</v>
      </c>
      <c r="M204" s="59">
        <f t="shared" si="61"/>
        <v>0</v>
      </c>
      <c r="N204" s="59">
        <f t="shared" si="62"/>
        <v>0</v>
      </c>
      <c r="O204" s="59">
        <f t="shared" si="63"/>
        <v>0</v>
      </c>
      <c r="P204" s="59">
        <f t="shared" si="64"/>
        <v>0</v>
      </c>
      <c r="Q204" s="59">
        <f t="shared" si="65"/>
        <v>0</v>
      </c>
      <c r="R204" s="59">
        <f t="shared" si="66"/>
        <v>0</v>
      </c>
      <c r="S204" s="59" t="str">
        <f t="shared" si="71"/>
        <v/>
      </c>
      <c r="T204" s="59">
        <f t="shared" si="67"/>
        <v>0</v>
      </c>
    </row>
    <row r="205" spans="1:20" hidden="1" outlineLevel="1" x14ac:dyDescent="0.2">
      <c r="A205" s="70">
        <f t="shared" si="69"/>
        <v>138</v>
      </c>
      <c r="B205" s="71">
        <f t="shared" si="70"/>
        <v>139</v>
      </c>
      <c r="C205" s="59">
        <f t="shared" si="68"/>
        <v>0</v>
      </c>
      <c r="D205" s="59">
        <f t="shared" si="52"/>
        <v>0</v>
      </c>
      <c r="E205" s="59">
        <f t="shared" si="53"/>
        <v>0</v>
      </c>
      <c r="F205" s="59">
        <f t="shared" si="54"/>
        <v>0</v>
      </c>
      <c r="G205" s="59">
        <f t="shared" si="55"/>
        <v>0</v>
      </c>
      <c r="H205" s="59">
        <f t="shared" si="56"/>
        <v>0</v>
      </c>
      <c r="I205" s="59">
        <f t="shared" si="57"/>
        <v>0</v>
      </c>
      <c r="J205" s="59">
        <f t="shared" si="58"/>
        <v>0</v>
      </c>
      <c r="K205" s="59">
        <f t="shared" si="59"/>
        <v>0</v>
      </c>
      <c r="L205" s="59">
        <f t="shared" si="60"/>
        <v>0</v>
      </c>
      <c r="M205" s="59">
        <f t="shared" si="61"/>
        <v>0</v>
      </c>
      <c r="N205" s="59">
        <f t="shared" si="62"/>
        <v>0</v>
      </c>
      <c r="O205" s="59">
        <f t="shared" si="63"/>
        <v>0</v>
      </c>
      <c r="P205" s="59">
        <f t="shared" si="64"/>
        <v>0</v>
      </c>
      <c r="Q205" s="59">
        <f t="shared" si="65"/>
        <v>0</v>
      </c>
      <c r="R205" s="59">
        <f t="shared" si="66"/>
        <v>0</v>
      </c>
      <c r="S205" s="59" t="str">
        <f t="shared" si="71"/>
        <v/>
      </c>
      <c r="T205" s="59">
        <f t="shared" si="67"/>
        <v>0</v>
      </c>
    </row>
    <row r="206" spans="1:20" hidden="1" outlineLevel="1" x14ac:dyDescent="0.2">
      <c r="A206" s="70">
        <f t="shared" si="69"/>
        <v>139</v>
      </c>
      <c r="B206" s="71">
        <f t="shared" si="70"/>
        <v>140</v>
      </c>
      <c r="C206" s="59">
        <f t="shared" si="68"/>
        <v>0</v>
      </c>
      <c r="D206" s="59">
        <f t="shared" si="52"/>
        <v>0</v>
      </c>
      <c r="E206" s="59">
        <f t="shared" si="53"/>
        <v>0</v>
      </c>
      <c r="F206" s="59">
        <f t="shared" si="54"/>
        <v>0</v>
      </c>
      <c r="G206" s="59">
        <f t="shared" si="55"/>
        <v>0</v>
      </c>
      <c r="H206" s="59">
        <f t="shared" si="56"/>
        <v>0</v>
      </c>
      <c r="I206" s="59">
        <f t="shared" si="57"/>
        <v>0</v>
      </c>
      <c r="J206" s="59">
        <f t="shared" si="58"/>
        <v>0</v>
      </c>
      <c r="K206" s="59">
        <f t="shared" si="59"/>
        <v>0</v>
      </c>
      <c r="L206" s="59">
        <f t="shared" si="60"/>
        <v>0</v>
      </c>
      <c r="M206" s="59">
        <f t="shared" si="61"/>
        <v>0</v>
      </c>
      <c r="N206" s="59">
        <f t="shared" si="62"/>
        <v>0</v>
      </c>
      <c r="O206" s="59">
        <f t="shared" si="63"/>
        <v>0</v>
      </c>
      <c r="P206" s="59">
        <f t="shared" si="64"/>
        <v>0</v>
      </c>
      <c r="Q206" s="59">
        <f t="shared" si="65"/>
        <v>0</v>
      </c>
      <c r="R206" s="59">
        <f t="shared" si="66"/>
        <v>0</v>
      </c>
      <c r="S206" s="59" t="str">
        <f t="shared" si="71"/>
        <v/>
      </c>
      <c r="T206" s="59">
        <f t="shared" si="67"/>
        <v>0</v>
      </c>
    </row>
    <row r="207" spans="1:20" hidden="1" outlineLevel="1" x14ac:dyDescent="0.2">
      <c r="A207" s="70">
        <f t="shared" si="69"/>
        <v>140</v>
      </c>
      <c r="B207" s="71">
        <f t="shared" si="70"/>
        <v>141</v>
      </c>
      <c r="C207" s="59">
        <f t="shared" si="68"/>
        <v>0</v>
      </c>
      <c r="D207" s="59">
        <f t="shared" si="52"/>
        <v>0</v>
      </c>
      <c r="E207" s="59">
        <f t="shared" si="53"/>
        <v>0</v>
      </c>
      <c r="F207" s="59">
        <f t="shared" si="54"/>
        <v>0</v>
      </c>
      <c r="G207" s="59">
        <f t="shared" si="55"/>
        <v>0</v>
      </c>
      <c r="H207" s="59">
        <f t="shared" si="56"/>
        <v>0</v>
      </c>
      <c r="I207" s="59">
        <f t="shared" si="57"/>
        <v>0</v>
      </c>
      <c r="J207" s="59">
        <f t="shared" si="58"/>
        <v>0</v>
      </c>
      <c r="K207" s="59">
        <f t="shared" si="59"/>
        <v>0</v>
      </c>
      <c r="L207" s="59">
        <f t="shared" si="60"/>
        <v>0</v>
      </c>
      <c r="M207" s="59">
        <f t="shared" si="61"/>
        <v>0</v>
      </c>
      <c r="N207" s="59">
        <f t="shared" si="62"/>
        <v>0</v>
      </c>
      <c r="O207" s="59">
        <f t="shared" si="63"/>
        <v>0</v>
      </c>
      <c r="P207" s="59">
        <f t="shared" si="64"/>
        <v>0</v>
      </c>
      <c r="Q207" s="59">
        <f t="shared" si="65"/>
        <v>0</v>
      </c>
      <c r="R207" s="59">
        <f t="shared" si="66"/>
        <v>0</v>
      </c>
      <c r="S207" s="59" t="str">
        <f t="shared" si="71"/>
        <v/>
      </c>
      <c r="T207" s="59">
        <f t="shared" si="67"/>
        <v>0</v>
      </c>
    </row>
    <row r="208" spans="1:20" hidden="1" outlineLevel="1" x14ac:dyDescent="0.2">
      <c r="A208" s="70">
        <f t="shared" si="69"/>
        <v>141</v>
      </c>
      <c r="B208" s="71">
        <f t="shared" si="70"/>
        <v>142</v>
      </c>
      <c r="C208" s="59">
        <f t="shared" si="68"/>
        <v>0</v>
      </c>
      <c r="D208" s="59">
        <f t="shared" si="52"/>
        <v>0</v>
      </c>
      <c r="E208" s="59">
        <f t="shared" si="53"/>
        <v>0</v>
      </c>
      <c r="F208" s="59">
        <f t="shared" si="54"/>
        <v>0</v>
      </c>
      <c r="G208" s="59">
        <f t="shared" si="55"/>
        <v>0</v>
      </c>
      <c r="H208" s="59">
        <f t="shared" si="56"/>
        <v>0</v>
      </c>
      <c r="I208" s="59">
        <f t="shared" si="57"/>
        <v>0</v>
      </c>
      <c r="J208" s="59">
        <f t="shared" si="58"/>
        <v>0</v>
      </c>
      <c r="K208" s="59">
        <f t="shared" si="59"/>
        <v>0</v>
      </c>
      <c r="L208" s="59">
        <f t="shared" si="60"/>
        <v>0</v>
      </c>
      <c r="M208" s="59">
        <f t="shared" si="61"/>
        <v>0</v>
      </c>
      <c r="N208" s="59">
        <f t="shared" si="62"/>
        <v>0</v>
      </c>
      <c r="O208" s="59">
        <f t="shared" si="63"/>
        <v>0</v>
      </c>
      <c r="P208" s="59">
        <f t="shared" si="64"/>
        <v>0</v>
      </c>
      <c r="Q208" s="59">
        <f t="shared" si="65"/>
        <v>0</v>
      </c>
      <c r="R208" s="59">
        <f t="shared" si="66"/>
        <v>0</v>
      </c>
      <c r="S208" s="59" t="str">
        <f t="shared" si="71"/>
        <v/>
      </c>
      <c r="T208" s="59">
        <f t="shared" si="67"/>
        <v>0</v>
      </c>
    </row>
    <row r="209" spans="1:20" hidden="1" outlineLevel="1" x14ac:dyDescent="0.2">
      <c r="A209" s="70">
        <f t="shared" si="69"/>
        <v>142</v>
      </c>
      <c r="B209" s="71">
        <f t="shared" si="70"/>
        <v>143</v>
      </c>
      <c r="C209" s="59">
        <f t="shared" si="68"/>
        <v>0</v>
      </c>
      <c r="D209" s="59">
        <f t="shared" si="52"/>
        <v>0</v>
      </c>
      <c r="E209" s="59">
        <f t="shared" si="53"/>
        <v>0</v>
      </c>
      <c r="F209" s="59">
        <f t="shared" si="54"/>
        <v>0</v>
      </c>
      <c r="G209" s="59">
        <f t="shared" si="55"/>
        <v>0</v>
      </c>
      <c r="H209" s="59">
        <f t="shared" si="56"/>
        <v>0</v>
      </c>
      <c r="I209" s="59">
        <f t="shared" si="57"/>
        <v>0</v>
      </c>
      <c r="J209" s="59">
        <f t="shared" si="58"/>
        <v>0</v>
      </c>
      <c r="K209" s="59">
        <f t="shared" si="59"/>
        <v>0</v>
      </c>
      <c r="L209" s="59">
        <f t="shared" si="60"/>
        <v>0</v>
      </c>
      <c r="M209" s="59">
        <f t="shared" si="61"/>
        <v>0</v>
      </c>
      <c r="N209" s="59">
        <f t="shared" si="62"/>
        <v>0</v>
      </c>
      <c r="O209" s="59">
        <f t="shared" si="63"/>
        <v>0</v>
      </c>
      <c r="P209" s="59">
        <f t="shared" si="64"/>
        <v>0</v>
      </c>
      <c r="Q209" s="59">
        <f t="shared" si="65"/>
        <v>0</v>
      </c>
      <c r="R209" s="59">
        <f t="shared" si="66"/>
        <v>0</v>
      </c>
      <c r="S209" s="59" t="str">
        <f t="shared" si="71"/>
        <v/>
      </c>
      <c r="T209" s="59">
        <f t="shared" si="67"/>
        <v>0</v>
      </c>
    </row>
    <row r="210" spans="1:20" hidden="1" outlineLevel="1" x14ac:dyDescent="0.2">
      <c r="A210" s="70">
        <f t="shared" si="69"/>
        <v>143</v>
      </c>
      <c r="B210" s="71">
        <f t="shared" si="70"/>
        <v>144</v>
      </c>
      <c r="C210" s="59">
        <f t="shared" si="68"/>
        <v>0</v>
      </c>
      <c r="D210" s="59">
        <f t="shared" si="52"/>
        <v>0</v>
      </c>
      <c r="E210" s="59">
        <f t="shared" si="53"/>
        <v>0</v>
      </c>
      <c r="F210" s="59">
        <f t="shared" si="54"/>
        <v>0</v>
      </c>
      <c r="G210" s="59">
        <f t="shared" si="55"/>
        <v>0</v>
      </c>
      <c r="H210" s="59">
        <f t="shared" si="56"/>
        <v>0</v>
      </c>
      <c r="I210" s="59">
        <f t="shared" si="57"/>
        <v>0</v>
      </c>
      <c r="J210" s="59">
        <f t="shared" si="58"/>
        <v>0</v>
      </c>
      <c r="K210" s="59">
        <f t="shared" si="59"/>
        <v>0</v>
      </c>
      <c r="L210" s="59">
        <f t="shared" si="60"/>
        <v>0</v>
      </c>
      <c r="M210" s="59">
        <f t="shared" si="61"/>
        <v>0</v>
      </c>
      <c r="N210" s="59">
        <f t="shared" si="62"/>
        <v>0</v>
      </c>
      <c r="O210" s="59">
        <f t="shared" si="63"/>
        <v>0</v>
      </c>
      <c r="P210" s="59">
        <f t="shared" si="64"/>
        <v>0</v>
      </c>
      <c r="Q210" s="59">
        <f t="shared" si="65"/>
        <v>0</v>
      </c>
      <c r="R210" s="59">
        <f t="shared" si="66"/>
        <v>0</v>
      </c>
      <c r="S210" s="59" t="str">
        <f t="shared" si="71"/>
        <v/>
      </c>
      <c r="T210" s="59">
        <f t="shared" si="67"/>
        <v>0</v>
      </c>
    </row>
    <row r="211" spans="1:20" hidden="1" outlineLevel="1" x14ac:dyDescent="0.2">
      <c r="A211" s="70">
        <f t="shared" si="69"/>
        <v>144</v>
      </c>
      <c r="B211" s="71">
        <f t="shared" si="70"/>
        <v>145</v>
      </c>
      <c r="C211" s="59">
        <f t="shared" si="68"/>
        <v>0</v>
      </c>
      <c r="D211" s="59">
        <f t="shared" si="52"/>
        <v>0</v>
      </c>
      <c r="E211" s="59">
        <f t="shared" si="53"/>
        <v>0</v>
      </c>
      <c r="F211" s="59">
        <f t="shared" si="54"/>
        <v>0</v>
      </c>
      <c r="G211" s="59">
        <f t="shared" si="55"/>
        <v>0</v>
      </c>
      <c r="H211" s="59">
        <f t="shared" si="56"/>
        <v>0</v>
      </c>
      <c r="I211" s="59">
        <f t="shared" si="57"/>
        <v>0</v>
      </c>
      <c r="J211" s="59">
        <f t="shared" si="58"/>
        <v>0</v>
      </c>
      <c r="K211" s="59">
        <f t="shared" si="59"/>
        <v>0</v>
      </c>
      <c r="L211" s="59">
        <f t="shared" si="60"/>
        <v>0</v>
      </c>
      <c r="M211" s="59">
        <f t="shared" si="61"/>
        <v>0</v>
      </c>
      <c r="N211" s="59">
        <f t="shared" si="62"/>
        <v>0</v>
      </c>
      <c r="O211" s="59">
        <f t="shared" si="63"/>
        <v>0</v>
      </c>
      <c r="P211" s="59">
        <f t="shared" si="64"/>
        <v>0</v>
      </c>
      <c r="Q211" s="59">
        <f t="shared" si="65"/>
        <v>0</v>
      </c>
      <c r="R211" s="59">
        <f t="shared" si="66"/>
        <v>0</v>
      </c>
      <c r="S211" s="59" t="str">
        <f t="shared" si="71"/>
        <v/>
      </c>
      <c r="T211" s="59">
        <f t="shared" si="67"/>
        <v>0</v>
      </c>
    </row>
    <row r="212" spans="1:20" hidden="1" outlineLevel="1" x14ac:dyDescent="0.2">
      <c r="A212" s="70">
        <f t="shared" si="69"/>
        <v>145</v>
      </c>
      <c r="B212" s="71">
        <f t="shared" si="70"/>
        <v>146</v>
      </c>
      <c r="C212" s="59">
        <f t="shared" si="68"/>
        <v>0</v>
      </c>
      <c r="D212" s="59">
        <f t="shared" si="52"/>
        <v>0</v>
      </c>
      <c r="E212" s="59">
        <f t="shared" si="53"/>
        <v>0</v>
      </c>
      <c r="F212" s="59">
        <f t="shared" si="54"/>
        <v>0</v>
      </c>
      <c r="G212" s="59">
        <f t="shared" si="55"/>
        <v>0</v>
      </c>
      <c r="H212" s="59">
        <f t="shared" si="56"/>
        <v>0</v>
      </c>
      <c r="I212" s="59">
        <f t="shared" si="57"/>
        <v>0</v>
      </c>
      <c r="J212" s="59">
        <f t="shared" si="58"/>
        <v>0</v>
      </c>
      <c r="K212" s="59">
        <f t="shared" si="59"/>
        <v>0</v>
      </c>
      <c r="L212" s="59">
        <f t="shared" si="60"/>
        <v>0</v>
      </c>
      <c r="M212" s="59">
        <f t="shared" si="61"/>
        <v>0</v>
      </c>
      <c r="N212" s="59">
        <f t="shared" si="62"/>
        <v>0</v>
      </c>
      <c r="O212" s="59">
        <f t="shared" si="63"/>
        <v>0</v>
      </c>
      <c r="P212" s="59">
        <f t="shared" si="64"/>
        <v>0</v>
      </c>
      <c r="Q212" s="59">
        <f t="shared" si="65"/>
        <v>0</v>
      </c>
      <c r="R212" s="59">
        <f t="shared" si="66"/>
        <v>0</v>
      </c>
      <c r="S212" s="59" t="str">
        <f t="shared" si="71"/>
        <v/>
      </c>
      <c r="T212" s="59">
        <f t="shared" si="67"/>
        <v>0</v>
      </c>
    </row>
    <row r="213" spans="1:20" hidden="1" outlineLevel="1" x14ac:dyDescent="0.2">
      <c r="A213" s="70">
        <f t="shared" si="69"/>
        <v>146</v>
      </c>
      <c r="B213" s="71">
        <f t="shared" si="70"/>
        <v>147</v>
      </c>
      <c r="C213" s="59">
        <f t="shared" si="68"/>
        <v>0</v>
      </c>
      <c r="D213" s="59">
        <f t="shared" si="52"/>
        <v>0</v>
      </c>
      <c r="E213" s="59">
        <f t="shared" si="53"/>
        <v>0</v>
      </c>
      <c r="F213" s="59">
        <f t="shared" si="54"/>
        <v>0</v>
      </c>
      <c r="G213" s="59">
        <f t="shared" si="55"/>
        <v>0</v>
      </c>
      <c r="H213" s="59">
        <f t="shared" si="56"/>
        <v>0</v>
      </c>
      <c r="I213" s="59">
        <f t="shared" si="57"/>
        <v>0</v>
      </c>
      <c r="J213" s="59">
        <f t="shared" si="58"/>
        <v>0</v>
      </c>
      <c r="K213" s="59">
        <f t="shared" si="59"/>
        <v>0</v>
      </c>
      <c r="L213" s="59">
        <f t="shared" si="60"/>
        <v>0</v>
      </c>
      <c r="M213" s="59">
        <f t="shared" si="61"/>
        <v>0</v>
      </c>
      <c r="N213" s="59">
        <f t="shared" si="62"/>
        <v>0</v>
      </c>
      <c r="O213" s="59">
        <f t="shared" si="63"/>
        <v>0</v>
      </c>
      <c r="P213" s="59">
        <f t="shared" si="64"/>
        <v>0</v>
      </c>
      <c r="Q213" s="59">
        <f t="shared" si="65"/>
        <v>0</v>
      </c>
      <c r="R213" s="59">
        <f t="shared" si="66"/>
        <v>0</v>
      </c>
      <c r="S213" s="59" t="str">
        <f t="shared" si="71"/>
        <v/>
      </c>
      <c r="T213" s="59">
        <f t="shared" si="67"/>
        <v>0</v>
      </c>
    </row>
    <row r="214" spans="1:20" hidden="1" outlineLevel="1" x14ac:dyDescent="0.2">
      <c r="A214" s="70">
        <f t="shared" si="69"/>
        <v>147</v>
      </c>
      <c r="B214" s="71">
        <f t="shared" si="70"/>
        <v>148</v>
      </c>
      <c r="C214" s="59">
        <f t="shared" si="68"/>
        <v>0</v>
      </c>
      <c r="D214" s="59">
        <f t="shared" si="52"/>
        <v>0</v>
      </c>
      <c r="E214" s="59">
        <f t="shared" si="53"/>
        <v>0</v>
      </c>
      <c r="F214" s="59">
        <f t="shared" si="54"/>
        <v>0</v>
      </c>
      <c r="G214" s="59">
        <f t="shared" si="55"/>
        <v>0</v>
      </c>
      <c r="H214" s="59">
        <f t="shared" si="56"/>
        <v>0</v>
      </c>
      <c r="I214" s="59">
        <f t="shared" si="57"/>
        <v>0</v>
      </c>
      <c r="J214" s="59">
        <f t="shared" si="58"/>
        <v>0</v>
      </c>
      <c r="K214" s="59">
        <f t="shared" si="59"/>
        <v>0</v>
      </c>
      <c r="L214" s="59">
        <f t="shared" si="60"/>
        <v>0</v>
      </c>
      <c r="M214" s="59">
        <f t="shared" si="61"/>
        <v>0</v>
      </c>
      <c r="N214" s="59">
        <f t="shared" si="62"/>
        <v>0</v>
      </c>
      <c r="O214" s="59">
        <f t="shared" si="63"/>
        <v>0</v>
      </c>
      <c r="P214" s="59">
        <f t="shared" si="64"/>
        <v>0</v>
      </c>
      <c r="Q214" s="59">
        <f t="shared" si="65"/>
        <v>0</v>
      </c>
      <c r="R214" s="59">
        <f t="shared" si="66"/>
        <v>0</v>
      </c>
      <c r="S214" s="59" t="str">
        <f t="shared" si="71"/>
        <v/>
      </c>
      <c r="T214" s="59">
        <f t="shared" si="67"/>
        <v>0</v>
      </c>
    </row>
    <row r="215" spans="1:20" hidden="1" outlineLevel="1" x14ac:dyDescent="0.2">
      <c r="A215" s="70">
        <f t="shared" si="69"/>
        <v>148</v>
      </c>
      <c r="B215" s="71">
        <f t="shared" si="70"/>
        <v>149</v>
      </c>
      <c r="C215" s="59">
        <f t="shared" si="68"/>
        <v>0</v>
      </c>
      <c r="D215" s="59">
        <f t="shared" si="52"/>
        <v>0</v>
      </c>
      <c r="E215" s="59">
        <f t="shared" si="53"/>
        <v>0</v>
      </c>
      <c r="F215" s="59">
        <f t="shared" si="54"/>
        <v>0</v>
      </c>
      <c r="G215" s="59">
        <f t="shared" si="55"/>
        <v>0</v>
      </c>
      <c r="H215" s="59">
        <f t="shared" si="56"/>
        <v>0</v>
      </c>
      <c r="I215" s="59">
        <f t="shared" si="57"/>
        <v>0</v>
      </c>
      <c r="J215" s="59">
        <f t="shared" si="58"/>
        <v>0</v>
      </c>
      <c r="K215" s="59">
        <f t="shared" si="59"/>
        <v>0</v>
      </c>
      <c r="L215" s="59">
        <f t="shared" si="60"/>
        <v>0</v>
      </c>
      <c r="M215" s="59">
        <f t="shared" si="61"/>
        <v>0</v>
      </c>
      <c r="N215" s="59">
        <f t="shared" si="62"/>
        <v>0</v>
      </c>
      <c r="O215" s="59">
        <f t="shared" si="63"/>
        <v>0</v>
      </c>
      <c r="P215" s="59">
        <f t="shared" si="64"/>
        <v>0</v>
      </c>
      <c r="Q215" s="59">
        <f t="shared" si="65"/>
        <v>0</v>
      </c>
      <c r="R215" s="59">
        <f t="shared" si="66"/>
        <v>0</v>
      </c>
      <c r="S215" s="59" t="str">
        <f t="shared" si="71"/>
        <v/>
      </c>
      <c r="T215" s="59">
        <f t="shared" si="67"/>
        <v>0</v>
      </c>
    </row>
    <row r="216" spans="1:20" hidden="1" outlineLevel="1" x14ac:dyDescent="0.2">
      <c r="A216" s="70">
        <f t="shared" si="69"/>
        <v>149</v>
      </c>
      <c r="B216" s="71">
        <f t="shared" si="70"/>
        <v>150</v>
      </c>
      <c r="C216" s="59">
        <f t="shared" si="68"/>
        <v>0</v>
      </c>
      <c r="D216" s="59">
        <f t="shared" si="52"/>
        <v>0</v>
      </c>
      <c r="E216" s="59">
        <f t="shared" si="53"/>
        <v>0</v>
      </c>
      <c r="F216" s="59">
        <f t="shared" si="54"/>
        <v>0</v>
      </c>
      <c r="G216" s="59">
        <f t="shared" si="55"/>
        <v>0</v>
      </c>
      <c r="H216" s="59">
        <f t="shared" si="56"/>
        <v>0</v>
      </c>
      <c r="I216" s="59">
        <f t="shared" si="57"/>
        <v>0</v>
      </c>
      <c r="J216" s="59">
        <f t="shared" si="58"/>
        <v>0</v>
      </c>
      <c r="K216" s="59">
        <f t="shared" si="59"/>
        <v>0</v>
      </c>
      <c r="L216" s="59">
        <f t="shared" si="60"/>
        <v>0</v>
      </c>
      <c r="M216" s="59">
        <f t="shared" si="61"/>
        <v>0</v>
      </c>
      <c r="N216" s="59">
        <f t="shared" si="62"/>
        <v>0</v>
      </c>
      <c r="O216" s="59">
        <f t="shared" si="63"/>
        <v>0</v>
      </c>
      <c r="P216" s="59">
        <f t="shared" si="64"/>
        <v>0</v>
      </c>
      <c r="Q216" s="59">
        <f t="shared" si="65"/>
        <v>0</v>
      </c>
      <c r="R216" s="59">
        <f t="shared" si="66"/>
        <v>0</v>
      </c>
      <c r="S216" s="59" t="str">
        <f t="shared" si="71"/>
        <v/>
      </c>
      <c r="T216" s="59">
        <f t="shared" si="67"/>
        <v>0</v>
      </c>
    </row>
    <row r="217" spans="1:20" hidden="1" outlineLevel="1" x14ac:dyDescent="0.2">
      <c r="A217" s="70">
        <f t="shared" si="69"/>
        <v>150</v>
      </c>
      <c r="B217" s="71">
        <f t="shared" si="70"/>
        <v>151</v>
      </c>
      <c r="C217" s="59">
        <f t="shared" si="68"/>
        <v>0</v>
      </c>
      <c r="D217" s="59">
        <f t="shared" si="52"/>
        <v>0</v>
      </c>
      <c r="E217" s="59">
        <f t="shared" si="53"/>
        <v>0</v>
      </c>
      <c r="F217" s="59">
        <f t="shared" si="54"/>
        <v>0</v>
      </c>
      <c r="G217" s="59">
        <f t="shared" si="55"/>
        <v>0</v>
      </c>
      <c r="H217" s="59">
        <f t="shared" si="56"/>
        <v>0</v>
      </c>
      <c r="I217" s="59">
        <f t="shared" si="57"/>
        <v>0</v>
      </c>
      <c r="J217" s="59">
        <f t="shared" si="58"/>
        <v>0</v>
      </c>
      <c r="K217" s="59">
        <f t="shared" si="59"/>
        <v>0</v>
      </c>
      <c r="L217" s="59">
        <f t="shared" si="60"/>
        <v>0</v>
      </c>
      <c r="M217" s="59">
        <f t="shared" si="61"/>
        <v>0</v>
      </c>
      <c r="N217" s="59">
        <f t="shared" si="62"/>
        <v>0</v>
      </c>
      <c r="O217" s="59">
        <f t="shared" si="63"/>
        <v>0</v>
      </c>
      <c r="P217" s="59">
        <f t="shared" si="64"/>
        <v>0</v>
      </c>
      <c r="Q217" s="59">
        <f t="shared" si="65"/>
        <v>0</v>
      </c>
      <c r="R217" s="59">
        <f t="shared" si="66"/>
        <v>0</v>
      </c>
      <c r="S217" s="59" t="str">
        <f t="shared" si="71"/>
        <v/>
      </c>
      <c r="T217" s="59">
        <f t="shared" si="67"/>
        <v>0</v>
      </c>
    </row>
    <row r="218" spans="1:20" hidden="1" outlineLevel="1" x14ac:dyDescent="0.2">
      <c r="A218" s="70">
        <f t="shared" si="69"/>
        <v>151</v>
      </c>
      <c r="B218" s="71">
        <f t="shared" si="70"/>
        <v>152</v>
      </c>
      <c r="C218" s="59">
        <f t="shared" si="68"/>
        <v>0</v>
      </c>
      <c r="D218" s="59">
        <f t="shared" si="52"/>
        <v>0</v>
      </c>
      <c r="E218" s="59">
        <f t="shared" si="53"/>
        <v>0</v>
      </c>
      <c r="F218" s="59">
        <f t="shared" si="54"/>
        <v>0</v>
      </c>
      <c r="G218" s="59">
        <f t="shared" si="55"/>
        <v>0</v>
      </c>
      <c r="H218" s="59">
        <f t="shared" si="56"/>
        <v>0</v>
      </c>
      <c r="I218" s="59">
        <f t="shared" si="57"/>
        <v>0</v>
      </c>
      <c r="J218" s="59">
        <f t="shared" si="58"/>
        <v>0</v>
      </c>
      <c r="K218" s="59">
        <f t="shared" si="59"/>
        <v>0</v>
      </c>
      <c r="L218" s="59">
        <f t="shared" si="60"/>
        <v>0</v>
      </c>
      <c r="M218" s="59">
        <f t="shared" si="61"/>
        <v>0</v>
      </c>
      <c r="N218" s="59">
        <f t="shared" si="62"/>
        <v>0</v>
      </c>
      <c r="O218" s="59">
        <f t="shared" si="63"/>
        <v>0</v>
      </c>
      <c r="P218" s="59">
        <f t="shared" si="64"/>
        <v>0</v>
      </c>
      <c r="Q218" s="59">
        <f t="shared" si="65"/>
        <v>0</v>
      </c>
      <c r="R218" s="59">
        <f t="shared" si="66"/>
        <v>0</v>
      </c>
      <c r="S218" s="59" t="str">
        <f t="shared" si="71"/>
        <v/>
      </c>
      <c r="T218" s="59">
        <f t="shared" si="67"/>
        <v>0</v>
      </c>
    </row>
    <row r="219" spans="1:20" hidden="1" outlineLevel="1" x14ac:dyDescent="0.2">
      <c r="A219" s="70">
        <f t="shared" si="69"/>
        <v>152</v>
      </c>
      <c r="B219" s="71">
        <f t="shared" si="70"/>
        <v>153</v>
      </c>
      <c r="C219" s="59">
        <f t="shared" si="68"/>
        <v>0</v>
      </c>
      <c r="D219" s="59">
        <f t="shared" si="52"/>
        <v>0</v>
      </c>
      <c r="E219" s="59">
        <f t="shared" si="53"/>
        <v>0</v>
      </c>
      <c r="F219" s="59">
        <f t="shared" si="54"/>
        <v>0</v>
      </c>
      <c r="G219" s="59">
        <f t="shared" si="55"/>
        <v>0</v>
      </c>
      <c r="H219" s="59">
        <f t="shared" si="56"/>
        <v>0</v>
      </c>
      <c r="I219" s="59">
        <f t="shared" si="57"/>
        <v>0</v>
      </c>
      <c r="J219" s="59">
        <f t="shared" si="58"/>
        <v>0</v>
      </c>
      <c r="K219" s="59">
        <f t="shared" si="59"/>
        <v>0</v>
      </c>
      <c r="L219" s="59">
        <f t="shared" si="60"/>
        <v>0</v>
      </c>
      <c r="M219" s="59">
        <f t="shared" si="61"/>
        <v>0</v>
      </c>
      <c r="N219" s="59">
        <f t="shared" si="62"/>
        <v>0</v>
      </c>
      <c r="O219" s="59">
        <f t="shared" si="63"/>
        <v>0</v>
      </c>
      <c r="P219" s="59">
        <f t="shared" si="64"/>
        <v>0</v>
      </c>
      <c r="Q219" s="59">
        <f t="shared" si="65"/>
        <v>0</v>
      </c>
      <c r="R219" s="59">
        <f t="shared" si="66"/>
        <v>0</v>
      </c>
      <c r="S219" s="59" t="str">
        <f t="shared" si="71"/>
        <v/>
      </c>
      <c r="T219" s="59">
        <f t="shared" si="67"/>
        <v>0</v>
      </c>
    </row>
    <row r="220" spans="1:20" hidden="1" outlineLevel="1" x14ac:dyDescent="0.2">
      <c r="A220" s="70">
        <f t="shared" si="69"/>
        <v>153</v>
      </c>
      <c r="B220" s="71">
        <f t="shared" si="70"/>
        <v>154</v>
      </c>
      <c r="C220" s="59">
        <f t="shared" si="68"/>
        <v>0</v>
      </c>
      <c r="D220" s="59">
        <f t="shared" si="52"/>
        <v>0</v>
      </c>
      <c r="E220" s="59">
        <f t="shared" si="53"/>
        <v>0</v>
      </c>
      <c r="F220" s="59">
        <f t="shared" si="54"/>
        <v>0</v>
      </c>
      <c r="G220" s="59">
        <f t="shared" si="55"/>
        <v>0</v>
      </c>
      <c r="H220" s="59">
        <f t="shared" si="56"/>
        <v>0</v>
      </c>
      <c r="I220" s="59">
        <f t="shared" si="57"/>
        <v>0</v>
      </c>
      <c r="J220" s="59">
        <f t="shared" si="58"/>
        <v>0</v>
      </c>
      <c r="K220" s="59">
        <f t="shared" si="59"/>
        <v>0</v>
      </c>
      <c r="L220" s="59">
        <f t="shared" si="60"/>
        <v>0</v>
      </c>
      <c r="M220" s="59">
        <f t="shared" si="61"/>
        <v>0</v>
      </c>
      <c r="N220" s="59">
        <f t="shared" si="62"/>
        <v>0</v>
      </c>
      <c r="O220" s="59">
        <f t="shared" si="63"/>
        <v>0</v>
      </c>
      <c r="P220" s="59">
        <f t="shared" si="64"/>
        <v>0</v>
      </c>
      <c r="Q220" s="59">
        <f t="shared" si="65"/>
        <v>0</v>
      </c>
      <c r="R220" s="59">
        <f t="shared" si="66"/>
        <v>0</v>
      </c>
      <c r="S220" s="59" t="str">
        <f t="shared" si="71"/>
        <v/>
      </c>
      <c r="T220" s="59">
        <f t="shared" si="67"/>
        <v>0</v>
      </c>
    </row>
    <row r="221" spans="1:20" hidden="1" outlineLevel="1" x14ac:dyDescent="0.2">
      <c r="A221" s="70">
        <f t="shared" si="69"/>
        <v>154</v>
      </c>
      <c r="B221" s="71">
        <f t="shared" si="70"/>
        <v>155</v>
      </c>
      <c r="C221" s="59">
        <f t="shared" si="68"/>
        <v>0</v>
      </c>
      <c r="D221" s="59">
        <f t="shared" si="52"/>
        <v>0</v>
      </c>
      <c r="E221" s="59">
        <f t="shared" si="53"/>
        <v>0</v>
      </c>
      <c r="F221" s="59">
        <f t="shared" si="54"/>
        <v>0</v>
      </c>
      <c r="G221" s="59">
        <f t="shared" si="55"/>
        <v>0</v>
      </c>
      <c r="H221" s="59">
        <f t="shared" si="56"/>
        <v>0</v>
      </c>
      <c r="I221" s="59">
        <f t="shared" si="57"/>
        <v>0</v>
      </c>
      <c r="J221" s="59">
        <f t="shared" si="58"/>
        <v>0</v>
      </c>
      <c r="K221" s="59">
        <f t="shared" si="59"/>
        <v>0</v>
      </c>
      <c r="L221" s="59">
        <f t="shared" si="60"/>
        <v>0</v>
      </c>
      <c r="M221" s="59">
        <f t="shared" si="61"/>
        <v>0</v>
      </c>
      <c r="N221" s="59">
        <f t="shared" si="62"/>
        <v>0</v>
      </c>
      <c r="O221" s="59">
        <f t="shared" si="63"/>
        <v>0</v>
      </c>
      <c r="P221" s="59">
        <f t="shared" si="64"/>
        <v>0</v>
      </c>
      <c r="Q221" s="59">
        <f t="shared" si="65"/>
        <v>0</v>
      </c>
      <c r="R221" s="59">
        <f t="shared" si="66"/>
        <v>0</v>
      </c>
      <c r="S221" s="59" t="str">
        <f t="shared" si="71"/>
        <v/>
      </c>
      <c r="T221" s="59">
        <f t="shared" si="67"/>
        <v>0</v>
      </c>
    </row>
    <row r="222" spans="1:20" hidden="1" outlineLevel="1" x14ac:dyDescent="0.2">
      <c r="A222" s="70">
        <f t="shared" si="69"/>
        <v>155</v>
      </c>
      <c r="B222" s="71">
        <f t="shared" si="70"/>
        <v>156</v>
      </c>
      <c r="C222" s="59">
        <f t="shared" si="68"/>
        <v>0</v>
      </c>
      <c r="D222" s="59">
        <f t="shared" si="52"/>
        <v>0</v>
      </c>
      <c r="E222" s="59">
        <f t="shared" si="53"/>
        <v>0</v>
      </c>
      <c r="F222" s="59">
        <f t="shared" si="54"/>
        <v>0</v>
      </c>
      <c r="G222" s="59">
        <f t="shared" si="55"/>
        <v>0</v>
      </c>
      <c r="H222" s="59">
        <f t="shared" si="56"/>
        <v>0</v>
      </c>
      <c r="I222" s="59">
        <f t="shared" si="57"/>
        <v>0</v>
      </c>
      <c r="J222" s="59">
        <f t="shared" si="58"/>
        <v>0</v>
      </c>
      <c r="K222" s="59">
        <f t="shared" si="59"/>
        <v>0</v>
      </c>
      <c r="L222" s="59">
        <f t="shared" si="60"/>
        <v>0</v>
      </c>
      <c r="M222" s="59">
        <f t="shared" si="61"/>
        <v>0</v>
      </c>
      <c r="N222" s="59">
        <f t="shared" si="62"/>
        <v>0</v>
      </c>
      <c r="O222" s="59">
        <f t="shared" si="63"/>
        <v>0</v>
      </c>
      <c r="P222" s="59">
        <f t="shared" si="64"/>
        <v>0</v>
      </c>
      <c r="Q222" s="59">
        <f t="shared" si="65"/>
        <v>0</v>
      </c>
      <c r="R222" s="59">
        <f t="shared" si="66"/>
        <v>0</v>
      </c>
      <c r="S222" s="59" t="str">
        <f t="shared" si="71"/>
        <v/>
      </c>
      <c r="T222" s="59">
        <f t="shared" si="67"/>
        <v>0</v>
      </c>
    </row>
    <row r="223" spans="1:20" hidden="1" outlineLevel="1" x14ac:dyDescent="0.2">
      <c r="A223" s="70">
        <f t="shared" si="69"/>
        <v>156</v>
      </c>
      <c r="B223" s="71">
        <f t="shared" si="70"/>
        <v>157</v>
      </c>
      <c r="C223" s="59">
        <f t="shared" si="68"/>
        <v>0</v>
      </c>
      <c r="D223" s="59">
        <f t="shared" si="52"/>
        <v>0</v>
      </c>
      <c r="E223" s="59">
        <f t="shared" si="53"/>
        <v>0</v>
      </c>
      <c r="F223" s="59">
        <f t="shared" si="54"/>
        <v>0</v>
      </c>
      <c r="G223" s="59">
        <f t="shared" si="55"/>
        <v>0</v>
      </c>
      <c r="H223" s="59">
        <f t="shared" si="56"/>
        <v>0</v>
      </c>
      <c r="I223" s="59">
        <f t="shared" si="57"/>
        <v>0</v>
      </c>
      <c r="J223" s="59">
        <f t="shared" si="58"/>
        <v>0</v>
      </c>
      <c r="K223" s="59">
        <f t="shared" si="59"/>
        <v>0</v>
      </c>
      <c r="L223" s="59">
        <f t="shared" si="60"/>
        <v>0</v>
      </c>
      <c r="M223" s="59">
        <f t="shared" si="61"/>
        <v>0</v>
      </c>
      <c r="N223" s="59">
        <f t="shared" si="62"/>
        <v>0</v>
      </c>
      <c r="O223" s="59">
        <f t="shared" si="63"/>
        <v>0</v>
      </c>
      <c r="P223" s="59">
        <f t="shared" si="64"/>
        <v>0</v>
      </c>
      <c r="Q223" s="59">
        <f t="shared" si="65"/>
        <v>0</v>
      </c>
      <c r="R223" s="59">
        <f t="shared" si="66"/>
        <v>0</v>
      </c>
      <c r="S223" s="59" t="str">
        <f t="shared" si="71"/>
        <v/>
      </c>
      <c r="T223" s="59">
        <f t="shared" si="67"/>
        <v>0</v>
      </c>
    </row>
    <row r="224" spans="1:20" hidden="1" outlineLevel="1" x14ac:dyDescent="0.2">
      <c r="A224" s="70">
        <f t="shared" si="69"/>
        <v>157</v>
      </c>
      <c r="B224" s="71">
        <f t="shared" si="70"/>
        <v>158</v>
      </c>
      <c r="C224" s="59">
        <f t="shared" si="68"/>
        <v>0</v>
      </c>
      <c r="D224" s="59">
        <f t="shared" si="52"/>
        <v>0</v>
      </c>
      <c r="E224" s="59">
        <f t="shared" si="53"/>
        <v>0</v>
      </c>
      <c r="F224" s="59">
        <f t="shared" si="54"/>
        <v>0</v>
      </c>
      <c r="G224" s="59">
        <f t="shared" si="55"/>
        <v>0</v>
      </c>
      <c r="H224" s="59">
        <f t="shared" si="56"/>
        <v>0</v>
      </c>
      <c r="I224" s="59">
        <f t="shared" si="57"/>
        <v>0</v>
      </c>
      <c r="J224" s="59">
        <f t="shared" si="58"/>
        <v>0</v>
      </c>
      <c r="K224" s="59">
        <f t="shared" si="59"/>
        <v>0</v>
      </c>
      <c r="L224" s="59">
        <f t="shared" si="60"/>
        <v>0</v>
      </c>
      <c r="M224" s="59">
        <f t="shared" si="61"/>
        <v>0</v>
      </c>
      <c r="N224" s="59">
        <f t="shared" si="62"/>
        <v>0</v>
      </c>
      <c r="O224" s="59">
        <f t="shared" si="63"/>
        <v>0</v>
      </c>
      <c r="P224" s="59">
        <f t="shared" si="64"/>
        <v>0</v>
      </c>
      <c r="Q224" s="59">
        <f t="shared" si="65"/>
        <v>0</v>
      </c>
      <c r="R224" s="59">
        <f t="shared" si="66"/>
        <v>0</v>
      </c>
      <c r="S224" s="59" t="str">
        <f t="shared" si="71"/>
        <v/>
      </c>
      <c r="T224" s="59">
        <f t="shared" si="67"/>
        <v>0</v>
      </c>
    </row>
    <row r="225" spans="1:20" hidden="1" outlineLevel="1" x14ac:dyDescent="0.2">
      <c r="A225" s="70">
        <f t="shared" si="69"/>
        <v>158</v>
      </c>
      <c r="B225" s="71">
        <f t="shared" si="70"/>
        <v>159</v>
      </c>
      <c r="C225" s="59">
        <f t="shared" si="68"/>
        <v>0</v>
      </c>
      <c r="D225" s="59">
        <f t="shared" si="52"/>
        <v>0</v>
      </c>
      <c r="E225" s="59">
        <f t="shared" si="53"/>
        <v>0</v>
      </c>
      <c r="F225" s="59">
        <f t="shared" si="54"/>
        <v>0</v>
      </c>
      <c r="G225" s="59">
        <f t="shared" si="55"/>
        <v>0</v>
      </c>
      <c r="H225" s="59">
        <f t="shared" si="56"/>
        <v>0</v>
      </c>
      <c r="I225" s="59">
        <f t="shared" si="57"/>
        <v>0</v>
      </c>
      <c r="J225" s="59">
        <f t="shared" si="58"/>
        <v>0</v>
      </c>
      <c r="K225" s="59">
        <f t="shared" si="59"/>
        <v>0</v>
      </c>
      <c r="L225" s="59">
        <f t="shared" si="60"/>
        <v>0</v>
      </c>
      <c r="M225" s="59">
        <f t="shared" si="61"/>
        <v>0</v>
      </c>
      <c r="N225" s="59">
        <f t="shared" si="62"/>
        <v>0</v>
      </c>
      <c r="O225" s="59">
        <f t="shared" si="63"/>
        <v>0</v>
      </c>
      <c r="P225" s="59">
        <f t="shared" si="64"/>
        <v>0</v>
      </c>
      <c r="Q225" s="59">
        <f t="shared" si="65"/>
        <v>0</v>
      </c>
      <c r="R225" s="59">
        <f t="shared" si="66"/>
        <v>0</v>
      </c>
      <c r="S225" s="59" t="str">
        <f t="shared" si="71"/>
        <v/>
      </c>
      <c r="T225" s="59">
        <f t="shared" si="67"/>
        <v>0</v>
      </c>
    </row>
    <row r="226" spans="1:20" hidden="1" outlineLevel="1" x14ac:dyDescent="0.2">
      <c r="A226" s="70">
        <f t="shared" si="69"/>
        <v>159</v>
      </c>
      <c r="B226" s="71">
        <f t="shared" si="70"/>
        <v>160</v>
      </c>
      <c r="C226" s="59">
        <f t="shared" si="68"/>
        <v>0</v>
      </c>
      <c r="D226" s="59">
        <f t="shared" si="52"/>
        <v>0</v>
      </c>
      <c r="E226" s="59">
        <f t="shared" si="53"/>
        <v>0</v>
      </c>
      <c r="F226" s="59">
        <f t="shared" si="54"/>
        <v>0</v>
      </c>
      <c r="G226" s="59">
        <f t="shared" si="55"/>
        <v>0</v>
      </c>
      <c r="H226" s="59">
        <f t="shared" si="56"/>
        <v>0</v>
      </c>
      <c r="I226" s="59">
        <f t="shared" si="57"/>
        <v>0</v>
      </c>
      <c r="J226" s="59">
        <f t="shared" si="58"/>
        <v>0</v>
      </c>
      <c r="K226" s="59">
        <f t="shared" si="59"/>
        <v>0</v>
      </c>
      <c r="L226" s="59">
        <f t="shared" si="60"/>
        <v>0</v>
      </c>
      <c r="M226" s="59">
        <f t="shared" si="61"/>
        <v>0</v>
      </c>
      <c r="N226" s="59">
        <f t="shared" si="62"/>
        <v>0</v>
      </c>
      <c r="O226" s="59">
        <f t="shared" si="63"/>
        <v>0</v>
      </c>
      <c r="P226" s="59">
        <f t="shared" si="64"/>
        <v>0</v>
      </c>
      <c r="Q226" s="59">
        <f t="shared" si="65"/>
        <v>0</v>
      </c>
      <c r="R226" s="59">
        <f t="shared" si="66"/>
        <v>0</v>
      </c>
      <c r="S226" s="59" t="str">
        <f t="shared" si="71"/>
        <v/>
      </c>
      <c r="T226" s="59">
        <f t="shared" si="67"/>
        <v>0</v>
      </c>
    </row>
    <row r="227" spans="1:20" hidden="1" outlineLevel="1" x14ac:dyDescent="0.2">
      <c r="A227" s="70">
        <f t="shared" si="69"/>
        <v>160</v>
      </c>
      <c r="B227" s="71">
        <f t="shared" si="70"/>
        <v>161</v>
      </c>
      <c r="C227" s="59">
        <f t="shared" si="68"/>
        <v>0</v>
      </c>
      <c r="D227" s="59">
        <f t="shared" si="52"/>
        <v>0</v>
      </c>
      <c r="E227" s="59">
        <f t="shared" si="53"/>
        <v>0</v>
      </c>
      <c r="F227" s="59">
        <f t="shared" si="54"/>
        <v>0</v>
      </c>
      <c r="G227" s="59">
        <f t="shared" si="55"/>
        <v>0</v>
      </c>
      <c r="H227" s="59">
        <f t="shared" si="56"/>
        <v>0</v>
      </c>
      <c r="I227" s="59">
        <f t="shared" si="57"/>
        <v>0</v>
      </c>
      <c r="J227" s="59">
        <f t="shared" si="58"/>
        <v>0</v>
      </c>
      <c r="K227" s="59">
        <f t="shared" si="59"/>
        <v>0</v>
      </c>
      <c r="L227" s="59">
        <f t="shared" si="60"/>
        <v>0</v>
      </c>
      <c r="M227" s="59">
        <f t="shared" si="61"/>
        <v>0</v>
      </c>
      <c r="N227" s="59">
        <f t="shared" si="62"/>
        <v>0</v>
      </c>
      <c r="O227" s="59">
        <f t="shared" si="63"/>
        <v>0</v>
      </c>
      <c r="P227" s="59">
        <f t="shared" si="64"/>
        <v>0</v>
      </c>
      <c r="Q227" s="59">
        <f t="shared" si="65"/>
        <v>0</v>
      </c>
      <c r="R227" s="59">
        <f t="shared" si="66"/>
        <v>0</v>
      </c>
      <c r="S227" s="59" t="str">
        <f t="shared" si="71"/>
        <v/>
      </c>
      <c r="T227" s="59">
        <f t="shared" si="67"/>
        <v>0</v>
      </c>
    </row>
    <row r="228" spans="1:20" hidden="1" outlineLevel="1" x14ac:dyDescent="0.2">
      <c r="A228" s="70">
        <f t="shared" si="69"/>
        <v>161</v>
      </c>
      <c r="B228" s="71">
        <f t="shared" si="70"/>
        <v>162</v>
      </c>
      <c r="C228" s="59">
        <f t="shared" si="68"/>
        <v>0</v>
      </c>
      <c r="D228" s="59">
        <f t="shared" si="52"/>
        <v>0</v>
      </c>
      <c r="E228" s="59">
        <f t="shared" si="53"/>
        <v>0</v>
      </c>
      <c r="F228" s="59">
        <f t="shared" si="54"/>
        <v>0</v>
      </c>
      <c r="G228" s="59">
        <f t="shared" si="55"/>
        <v>0</v>
      </c>
      <c r="H228" s="59">
        <f t="shared" si="56"/>
        <v>0</v>
      </c>
      <c r="I228" s="59">
        <f t="shared" si="57"/>
        <v>0</v>
      </c>
      <c r="J228" s="59">
        <f t="shared" si="58"/>
        <v>0</v>
      </c>
      <c r="K228" s="59">
        <f t="shared" si="59"/>
        <v>0</v>
      </c>
      <c r="L228" s="59">
        <f t="shared" si="60"/>
        <v>0</v>
      </c>
      <c r="M228" s="59">
        <f t="shared" si="61"/>
        <v>0</v>
      </c>
      <c r="N228" s="59">
        <f t="shared" si="62"/>
        <v>0</v>
      </c>
      <c r="O228" s="59">
        <f t="shared" si="63"/>
        <v>0</v>
      </c>
      <c r="P228" s="59">
        <f t="shared" si="64"/>
        <v>0</v>
      </c>
      <c r="Q228" s="59">
        <f t="shared" si="65"/>
        <v>0</v>
      </c>
      <c r="R228" s="59">
        <f t="shared" si="66"/>
        <v>0</v>
      </c>
      <c r="S228" s="59" t="str">
        <f t="shared" si="71"/>
        <v/>
      </c>
      <c r="T228" s="59">
        <f t="shared" si="67"/>
        <v>0</v>
      </c>
    </row>
    <row r="229" spans="1:20" hidden="1" outlineLevel="1" x14ac:dyDescent="0.2">
      <c r="A229" s="70">
        <f t="shared" si="69"/>
        <v>162</v>
      </c>
      <c r="B229" s="71">
        <f t="shared" si="70"/>
        <v>163</v>
      </c>
      <c r="C229" s="59">
        <f t="shared" si="68"/>
        <v>0</v>
      </c>
      <c r="D229" s="59">
        <f t="shared" si="52"/>
        <v>0</v>
      </c>
      <c r="E229" s="59">
        <f t="shared" si="53"/>
        <v>0</v>
      </c>
      <c r="F229" s="59">
        <f t="shared" si="54"/>
        <v>0</v>
      </c>
      <c r="G229" s="59">
        <f t="shared" si="55"/>
        <v>0</v>
      </c>
      <c r="H229" s="59">
        <f t="shared" si="56"/>
        <v>0</v>
      </c>
      <c r="I229" s="59">
        <f t="shared" si="57"/>
        <v>0</v>
      </c>
      <c r="J229" s="59">
        <f t="shared" si="58"/>
        <v>0</v>
      </c>
      <c r="K229" s="59">
        <f t="shared" si="59"/>
        <v>0</v>
      </c>
      <c r="L229" s="59">
        <f t="shared" si="60"/>
        <v>0</v>
      </c>
      <c r="M229" s="59">
        <f t="shared" si="61"/>
        <v>0</v>
      </c>
      <c r="N229" s="59">
        <f t="shared" si="62"/>
        <v>0</v>
      </c>
      <c r="O229" s="59">
        <f t="shared" si="63"/>
        <v>0</v>
      </c>
      <c r="P229" s="59">
        <f t="shared" si="64"/>
        <v>0</v>
      </c>
      <c r="Q229" s="59">
        <f t="shared" si="65"/>
        <v>0</v>
      </c>
      <c r="R229" s="59">
        <f t="shared" si="66"/>
        <v>0</v>
      </c>
      <c r="S229" s="59" t="str">
        <f t="shared" ref="S229:S260" si="72">IF(S$60="","",IF(OR($A229="",VLOOKUP(S$60,TABELL,7,0)=""),"",IF(VLOOKUP(S$60,TABELL,7,0)&lt;$B229,0,-VLOOKUP(S$60,TABELL,12,0))))</f>
        <v/>
      </c>
      <c r="T229" s="59">
        <f t="shared" si="67"/>
        <v>0</v>
      </c>
    </row>
    <row r="230" spans="1:20" hidden="1" outlineLevel="1" x14ac:dyDescent="0.2">
      <c r="A230" s="70">
        <f t="shared" si="69"/>
        <v>163</v>
      </c>
      <c r="B230" s="71">
        <f t="shared" si="70"/>
        <v>164</v>
      </c>
      <c r="C230" s="59">
        <f t="shared" si="68"/>
        <v>0</v>
      </c>
      <c r="D230" s="59">
        <f t="shared" si="52"/>
        <v>0</v>
      </c>
      <c r="E230" s="59">
        <f t="shared" si="53"/>
        <v>0</v>
      </c>
      <c r="F230" s="59">
        <f t="shared" si="54"/>
        <v>0</v>
      </c>
      <c r="G230" s="59">
        <f t="shared" si="55"/>
        <v>0</v>
      </c>
      <c r="H230" s="59">
        <f t="shared" si="56"/>
        <v>0</v>
      </c>
      <c r="I230" s="59">
        <f t="shared" si="57"/>
        <v>0</v>
      </c>
      <c r="J230" s="59">
        <f t="shared" si="58"/>
        <v>0</v>
      </c>
      <c r="K230" s="59">
        <f t="shared" si="59"/>
        <v>0</v>
      </c>
      <c r="L230" s="59">
        <f t="shared" si="60"/>
        <v>0</v>
      </c>
      <c r="M230" s="59">
        <f t="shared" si="61"/>
        <v>0</v>
      </c>
      <c r="N230" s="59">
        <f t="shared" si="62"/>
        <v>0</v>
      </c>
      <c r="O230" s="59">
        <f t="shared" si="63"/>
        <v>0</v>
      </c>
      <c r="P230" s="59">
        <f t="shared" si="64"/>
        <v>0</v>
      </c>
      <c r="Q230" s="59">
        <f t="shared" si="65"/>
        <v>0</v>
      </c>
      <c r="R230" s="59">
        <f t="shared" si="66"/>
        <v>0</v>
      </c>
      <c r="S230" s="59" t="str">
        <f t="shared" si="72"/>
        <v/>
      </c>
      <c r="T230" s="59">
        <f t="shared" si="67"/>
        <v>0</v>
      </c>
    </row>
    <row r="231" spans="1:20" hidden="1" outlineLevel="1" x14ac:dyDescent="0.2">
      <c r="A231" s="70">
        <f t="shared" si="69"/>
        <v>164</v>
      </c>
      <c r="B231" s="71">
        <f t="shared" si="70"/>
        <v>165</v>
      </c>
      <c r="C231" s="59">
        <f t="shared" si="68"/>
        <v>0</v>
      </c>
      <c r="D231" s="59">
        <f t="shared" si="52"/>
        <v>0</v>
      </c>
      <c r="E231" s="59">
        <f t="shared" si="53"/>
        <v>0</v>
      </c>
      <c r="F231" s="59">
        <f t="shared" si="54"/>
        <v>0</v>
      </c>
      <c r="G231" s="59">
        <f t="shared" si="55"/>
        <v>0</v>
      </c>
      <c r="H231" s="59">
        <f t="shared" si="56"/>
        <v>0</v>
      </c>
      <c r="I231" s="59">
        <f t="shared" si="57"/>
        <v>0</v>
      </c>
      <c r="J231" s="59">
        <f t="shared" si="58"/>
        <v>0</v>
      </c>
      <c r="K231" s="59">
        <f t="shared" si="59"/>
        <v>0</v>
      </c>
      <c r="L231" s="59">
        <f t="shared" si="60"/>
        <v>0</v>
      </c>
      <c r="M231" s="59">
        <f t="shared" si="61"/>
        <v>0</v>
      </c>
      <c r="N231" s="59">
        <f t="shared" si="62"/>
        <v>0</v>
      </c>
      <c r="O231" s="59">
        <f t="shared" si="63"/>
        <v>0</v>
      </c>
      <c r="P231" s="59">
        <f t="shared" si="64"/>
        <v>0</v>
      </c>
      <c r="Q231" s="59">
        <f t="shared" si="65"/>
        <v>0</v>
      </c>
      <c r="R231" s="59">
        <f t="shared" si="66"/>
        <v>0</v>
      </c>
      <c r="S231" s="59" t="str">
        <f t="shared" si="72"/>
        <v/>
      </c>
      <c r="T231" s="59">
        <f t="shared" si="67"/>
        <v>0</v>
      </c>
    </row>
    <row r="232" spans="1:20" hidden="1" outlineLevel="1" x14ac:dyDescent="0.2">
      <c r="A232" s="70">
        <f t="shared" si="69"/>
        <v>165</v>
      </c>
      <c r="B232" s="71">
        <f t="shared" si="70"/>
        <v>166</v>
      </c>
      <c r="C232" s="59">
        <f t="shared" si="68"/>
        <v>0</v>
      </c>
      <c r="D232" s="59">
        <f t="shared" si="52"/>
        <v>0</v>
      </c>
      <c r="E232" s="59">
        <f t="shared" si="53"/>
        <v>0</v>
      </c>
      <c r="F232" s="59">
        <f t="shared" si="54"/>
        <v>0</v>
      </c>
      <c r="G232" s="59">
        <f t="shared" si="55"/>
        <v>0</v>
      </c>
      <c r="H232" s="59">
        <f t="shared" si="56"/>
        <v>0</v>
      </c>
      <c r="I232" s="59">
        <f t="shared" si="57"/>
        <v>0</v>
      </c>
      <c r="J232" s="59">
        <f t="shared" si="58"/>
        <v>0</v>
      </c>
      <c r="K232" s="59">
        <f t="shared" si="59"/>
        <v>0</v>
      </c>
      <c r="L232" s="59">
        <f t="shared" si="60"/>
        <v>0</v>
      </c>
      <c r="M232" s="59">
        <f t="shared" si="61"/>
        <v>0</v>
      </c>
      <c r="N232" s="59">
        <f t="shared" si="62"/>
        <v>0</v>
      </c>
      <c r="O232" s="59">
        <f t="shared" si="63"/>
        <v>0</v>
      </c>
      <c r="P232" s="59">
        <f t="shared" si="64"/>
        <v>0</v>
      </c>
      <c r="Q232" s="59">
        <f t="shared" si="65"/>
        <v>0</v>
      </c>
      <c r="R232" s="59">
        <f t="shared" si="66"/>
        <v>0</v>
      </c>
      <c r="S232" s="59" t="str">
        <f t="shared" si="72"/>
        <v/>
      </c>
      <c r="T232" s="59">
        <f t="shared" si="67"/>
        <v>0</v>
      </c>
    </row>
    <row r="233" spans="1:20" hidden="1" outlineLevel="1" x14ac:dyDescent="0.2">
      <c r="A233" s="70">
        <f t="shared" si="69"/>
        <v>166</v>
      </c>
      <c r="B233" s="71">
        <f t="shared" si="70"/>
        <v>167</v>
      </c>
      <c r="C233" s="59">
        <f t="shared" si="68"/>
        <v>0</v>
      </c>
      <c r="D233" s="59">
        <f t="shared" si="52"/>
        <v>0</v>
      </c>
      <c r="E233" s="59">
        <f t="shared" si="53"/>
        <v>0</v>
      </c>
      <c r="F233" s="59">
        <f t="shared" si="54"/>
        <v>0</v>
      </c>
      <c r="G233" s="59">
        <f t="shared" si="55"/>
        <v>0</v>
      </c>
      <c r="H233" s="59">
        <f t="shared" si="56"/>
        <v>0</v>
      </c>
      <c r="I233" s="59">
        <f t="shared" si="57"/>
        <v>0</v>
      </c>
      <c r="J233" s="59">
        <f t="shared" si="58"/>
        <v>0</v>
      </c>
      <c r="K233" s="59">
        <f t="shared" si="59"/>
        <v>0</v>
      </c>
      <c r="L233" s="59">
        <f t="shared" si="60"/>
        <v>0</v>
      </c>
      <c r="M233" s="59">
        <f t="shared" si="61"/>
        <v>0</v>
      </c>
      <c r="N233" s="59">
        <f t="shared" si="62"/>
        <v>0</v>
      </c>
      <c r="O233" s="59">
        <f t="shared" si="63"/>
        <v>0</v>
      </c>
      <c r="P233" s="59">
        <f t="shared" si="64"/>
        <v>0</v>
      </c>
      <c r="Q233" s="59">
        <f t="shared" si="65"/>
        <v>0</v>
      </c>
      <c r="R233" s="59">
        <f t="shared" si="66"/>
        <v>0</v>
      </c>
      <c r="S233" s="59" t="str">
        <f t="shared" si="72"/>
        <v/>
      </c>
      <c r="T233" s="59">
        <f t="shared" si="67"/>
        <v>0</v>
      </c>
    </row>
    <row r="234" spans="1:20" hidden="1" outlineLevel="1" x14ac:dyDescent="0.2">
      <c r="A234" s="70">
        <f t="shared" si="69"/>
        <v>167</v>
      </c>
      <c r="B234" s="71">
        <f t="shared" si="70"/>
        <v>168</v>
      </c>
      <c r="C234" s="59">
        <f t="shared" si="68"/>
        <v>0</v>
      </c>
      <c r="D234" s="59">
        <f t="shared" si="52"/>
        <v>0</v>
      </c>
      <c r="E234" s="59">
        <f t="shared" si="53"/>
        <v>0</v>
      </c>
      <c r="F234" s="59">
        <f t="shared" si="54"/>
        <v>0</v>
      </c>
      <c r="G234" s="59">
        <f t="shared" si="55"/>
        <v>0</v>
      </c>
      <c r="H234" s="59">
        <f t="shared" si="56"/>
        <v>0</v>
      </c>
      <c r="I234" s="59">
        <f t="shared" si="57"/>
        <v>0</v>
      </c>
      <c r="J234" s="59">
        <f t="shared" si="58"/>
        <v>0</v>
      </c>
      <c r="K234" s="59">
        <f t="shared" si="59"/>
        <v>0</v>
      </c>
      <c r="L234" s="59">
        <f t="shared" si="60"/>
        <v>0</v>
      </c>
      <c r="M234" s="59">
        <f t="shared" si="61"/>
        <v>0</v>
      </c>
      <c r="N234" s="59">
        <f t="shared" si="62"/>
        <v>0</v>
      </c>
      <c r="O234" s="59">
        <f t="shared" si="63"/>
        <v>0</v>
      </c>
      <c r="P234" s="59">
        <f t="shared" si="64"/>
        <v>0</v>
      </c>
      <c r="Q234" s="59">
        <f t="shared" si="65"/>
        <v>0</v>
      </c>
      <c r="R234" s="59">
        <f t="shared" si="66"/>
        <v>0</v>
      </c>
      <c r="S234" s="59" t="str">
        <f t="shared" si="72"/>
        <v/>
      </c>
      <c r="T234" s="59">
        <f t="shared" si="67"/>
        <v>0</v>
      </c>
    </row>
    <row r="235" spans="1:20" hidden="1" outlineLevel="1" x14ac:dyDescent="0.2">
      <c r="A235" s="70">
        <f t="shared" si="69"/>
        <v>168</v>
      </c>
      <c r="B235" s="71">
        <f t="shared" si="70"/>
        <v>169</v>
      </c>
      <c r="C235" s="59">
        <f t="shared" si="68"/>
        <v>0</v>
      </c>
      <c r="D235" s="59">
        <f t="shared" si="52"/>
        <v>0</v>
      </c>
      <c r="E235" s="59">
        <f t="shared" si="53"/>
        <v>0</v>
      </c>
      <c r="F235" s="59">
        <f t="shared" si="54"/>
        <v>0</v>
      </c>
      <c r="G235" s="59">
        <f t="shared" si="55"/>
        <v>0</v>
      </c>
      <c r="H235" s="59">
        <f t="shared" si="56"/>
        <v>0</v>
      </c>
      <c r="I235" s="59">
        <f t="shared" si="57"/>
        <v>0</v>
      </c>
      <c r="J235" s="59">
        <f t="shared" si="58"/>
        <v>0</v>
      </c>
      <c r="K235" s="59">
        <f t="shared" si="59"/>
        <v>0</v>
      </c>
      <c r="L235" s="59">
        <f t="shared" si="60"/>
        <v>0</v>
      </c>
      <c r="M235" s="59">
        <f t="shared" si="61"/>
        <v>0</v>
      </c>
      <c r="N235" s="59">
        <f t="shared" si="62"/>
        <v>0</v>
      </c>
      <c r="O235" s="59">
        <f t="shared" si="63"/>
        <v>0</v>
      </c>
      <c r="P235" s="59">
        <f t="shared" si="64"/>
        <v>0</v>
      </c>
      <c r="Q235" s="59">
        <f t="shared" si="65"/>
        <v>0</v>
      </c>
      <c r="R235" s="59">
        <f t="shared" si="66"/>
        <v>0</v>
      </c>
      <c r="S235" s="59" t="str">
        <f t="shared" si="72"/>
        <v/>
      </c>
      <c r="T235" s="59">
        <f t="shared" si="67"/>
        <v>0</v>
      </c>
    </row>
    <row r="236" spans="1:20" hidden="1" outlineLevel="1" x14ac:dyDescent="0.2">
      <c r="A236" s="70">
        <f t="shared" si="69"/>
        <v>169</v>
      </c>
      <c r="B236" s="71">
        <f t="shared" si="70"/>
        <v>170</v>
      </c>
      <c r="C236" s="59">
        <f t="shared" si="68"/>
        <v>0</v>
      </c>
      <c r="D236" s="59">
        <f t="shared" si="52"/>
        <v>0</v>
      </c>
      <c r="E236" s="59">
        <f t="shared" si="53"/>
        <v>0</v>
      </c>
      <c r="F236" s="59">
        <f t="shared" si="54"/>
        <v>0</v>
      </c>
      <c r="G236" s="59">
        <f t="shared" si="55"/>
        <v>0</v>
      </c>
      <c r="H236" s="59">
        <f t="shared" si="56"/>
        <v>0</v>
      </c>
      <c r="I236" s="59">
        <f t="shared" si="57"/>
        <v>0</v>
      </c>
      <c r="J236" s="59">
        <f t="shared" si="58"/>
        <v>0</v>
      </c>
      <c r="K236" s="59">
        <f t="shared" si="59"/>
        <v>0</v>
      </c>
      <c r="L236" s="59">
        <f t="shared" si="60"/>
        <v>0</v>
      </c>
      <c r="M236" s="59">
        <f t="shared" si="61"/>
        <v>0</v>
      </c>
      <c r="N236" s="59">
        <f t="shared" si="62"/>
        <v>0</v>
      </c>
      <c r="O236" s="59">
        <f t="shared" si="63"/>
        <v>0</v>
      </c>
      <c r="P236" s="59">
        <f t="shared" si="64"/>
        <v>0</v>
      </c>
      <c r="Q236" s="59">
        <f t="shared" si="65"/>
        <v>0</v>
      </c>
      <c r="R236" s="59">
        <f t="shared" si="66"/>
        <v>0</v>
      </c>
      <c r="S236" s="59" t="str">
        <f t="shared" si="72"/>
        <v/>
      </c>
      <c r="T236" s="59">
        <f t="shared" si="67"/>
        <v>0</v>
      </c>
    </row>
    <row r="237" spans="1:20" hidden="1" outlineLevel="1" x14ac:dyDescent="0.2">
      <c r="A237" s="70">
        <f t="shared" si="69"/>
        <v>170</v>
      </c>
      <c r="B237" s="71">
        <f t="shared" si="70"/>
        <v>171</v>
      </c>
      <c r="C237" s="59">
        <f t="shared" si="68"/>
        <v>0</v>
      </c>
      <c r="D237" s="59">
        <f t="shared" si="52"/>
        <v>0</v>
      </c>
      <c r="E237" s="59">
        <f t="shared" si="53"/>
        <v>0</v>
      </c>
      <c r="F237" s="59">
        <f t="shared" si="54"/>
        <v>0</v>
      </c>
      <c r="G237" s="59">
        <f t="shared" si="55"/>
        <v>0</v>
      </c>
      <c r="H237" s="59">
        <f t="shared" si="56"/>
        <v>0</v>
      </c>
      <c r="I237" s="59">
        <f t="shared" si="57"/>
        <v>0</v>
      </c>
      <c r="J237" s="59">
        <f t="shared" si="58"/>
        <v>0</v>
      </c>
      <c r="K237" s="59">
        <f t="shared" si="59"/>
        <v>0</v>
      </c>
      <c r="L237" s="59">
        <f t="shared" si="60"/>
        <v>0</v>
      </c>
      <c r="M237" s="59">
        <f t="shared" si="61"/>
        <v>0</v>
      </c>
      <c r="N237" s="59">
        <f t="shared" si="62"/>
        <v>0</v>
      </c>
      <c r="O237" s="59">
        <f t="shared" si="63"/>
        <v>0</v>
      </c>
      <c r="P237" s="59">
        <f t="shared" si="64"/>
        <v>0</v>
      </c>
      <c r="Q237" s="59">
        <f t="shared" si="65"/>
        <v>0</v>
      </c>
      <c r="R237" s="59">
        <f t="shared" si="66"/>
        <v>0</v>
      </c>
      <c r="S237" s="59" t="str">
        <f t="shared" si="72"/>
        <v/>
      </c>
      <c r="T237" s="59">
        <f t="shared" si="67"/>
        <v>0</v>
      </c>
    </row>
    <row r="238" spans="1:20" hidden="1" outlineLevel="1" x14ac:dyDescent="0.2">
      <c r="A238" s="70">
        <f t="shared" si="69"/>
        <v>171</v>
      </c>
      <c r="B238" s="71">
        <f t="shared" si="70"/>
        <v>172</v>
      </c>
      <c r="C238" s="59">
        <f t="shared" si="68"/>
        <v>0</v>
      </c>
      <c r="D238" s="59">
        <f t="shared" si="52"/>
        <v>0</v>
      </c>
      <c r="E238" s="59">
        <f t="shared" si="53"/>
        <v>0</v>
      </c>
      <c r="F238" s="59">
        <f t="shared" si="54"/>
        <v>0</v>
      </c>
      <c r="G238" s="59">
        <f t="shared" si="55"/>
        <v>0</v>
      </c>
      <c r="H238" s="59">
        <f t="shared" si="56"/>
        <v>0</v>
      </c>
      <c r="I238" s="59">
        <f t="shared" si="57"/>
        <v>0</v>
      </c>
      <c r="J238" s="59">
        <f t="shared" si="58"/>
        <v>0</v>
      </c>
      <c r="K238" s="59">
        <f t="shared" si="59"/>
        <v>0</v>
      </c>
      <c r="L238" s="59">
        <f t="shared" si="60"/>
        <v>0</v>
      </c>
      <c r="M238" s="59">
        <f t="shared" si="61"/>
        <v>0</v>
      </c>
      <c r="N238" s="59">
        <f t="shared" si="62"/>
        <v>0</v>
      </c>
      <c r="O238" s="59">
        <f t="shared" si="63"/>
        <v>0</v>
      </c>
      <c r="P238" s="59">
        <f t="shared" si="64"/>
        <v>0</v>
      </c>
      <c r="Q238" s="59">
        <f t="shared" si="65"/>
        <v>0</v>
      </c>
      <c r="R238" s="59">
        <f t="shared" si="66"/>
        <v>0</v>
      </c>
      <c r="S238" s="59" t="str">
        <f t="shared" si="72"/>
        <v/>
      </c>
      <c r="T238" s="59">
        <f t="shared" si="67"/>
        <v>0</v>
      </c>
    </row>
    <row r="239" spans="1:20" hidden="1" outlineLevel="1" x14ac:dyDescent="0.2">
      <c r="A239" s="70">
        <f t="shared" si="69"/>
        <v>172</v>
      </c>
      <c r="B239" s="71">
        <f t="shared" si="70"/>
        <v>173</v>
      </c>
      <c r="C239" s="59">
        <f t="shared" si="68"/>
        <v>0</v>
      </c>
      <c r="D239" s="59">
        <f t="shared" si="52"/>
        <v>0</v>
      </c>
      <c r="E239" s="59">
        <f t="shared" si="53"/>
        <v>0</v>
      </c>
      <c r="F239" s="59">
        <f t="shared" si="54"/>
        <v>0</v>
      </c>
      <c r="G239" s="59">
        <f t="shared" si="55"/>
        <v>0</v>
      </c>
      <c r="H239" s="59">
        <f t="shared" si="56"/>
        <v>0</v>
      </c>
      <c r="I239" s="59">
        <f t="shared" si="57"/>
        <v>0</v>
      </c>
      <c r="J239" s="59">
        <f t="shared" si="58"/>
        <v>0</v>
      </c>
      <c r="K239" s="59">
        <f t="shared" si="59"/>
        <v>0</v>
      </c>
      <c r="L239" s="59">
        <f t="shared" si="60"/>
        <v>0</v>
      </c>
      <c r="M239" s="59">
        <f t="shared" si="61"/>
        <v>0</v>
      </c>
      <c r="N239" s="59">
        <f t="shared" si="62"/>
        <v>0</v>
      </c>
      <c r="O239" s="59">
        <f t="shared" si="63"/>
        <v>0</v>
      </c>
      <c r="P239" s="59">
        <f t="shared" si="64"/>
        <v>0</v>
      </c>
      <c r="Q239" s="59">
        <f t="shared" si="65"/>
        <v>0</v>
      </c>
      <c r="R239" s="59">
        <f t="shared" si="66"/>
        <v>0</v>
      </c>
      <c r="S239" s="59" t="str">
        <f t="shared" si="72"/>
        <v/>
      </c>
      <c r="T239" s="59">
        <f t="shared" si="67"/>
        <v>0</v>
      </c>
    </row>
    <row r="240" spans="1:20" hidden="1" outlineLevel="1" x14ac:dyDescent="0.2">
      <c r="A240" s="70">
        <f t="shared" si="69"/>
        <v>173</v>
      </c>
      <c r="B240" s="71">
        <f t="shared" si="70"/>
        <v>174</v>
      </c>
      <c r="C240" s="59">
        <f t="shared" si="68"/>
        <v>0</v>
      </c>
      <c r="D240" s="59">
        <f t="shared" si="52"/>
        <v>0</v>
      </c>
      <c r="E240" s="59">
        <f t="shared" si="53"/>
        <v>0</v>
      </c>
      <c r="F240" s="59">
        <f t="shared" si="54"/>
        <v>0</v>
      </c>
      <c r="G240" s="59">
        <f t="shared" si="55"/>
        <v>0</v>
      </c>
      <c r="H240" s="59">
        <f t="shared" si="56"/>
        <v>0</v>
      </c>
      <c r="I240" s="59">
        <f t="shared" si="57"/>
        <v>0</v>
      </c>
      <c r="J240" s="59">
        <f t="shared" si="58"/>
        <v>0</v>
      </c>
      <c r="K240" s="59">
        <f t="shared" si="59"/>
        <v>0</v>
      </c>
      <c r="L240" s="59">
        <f t="shared" si="60"/>
        <v>0</v>
      </c>
      <c r="M240" s="59">
        <f t="shared" si="61"/>
        <v>0</v>
      </c>
      <c r="N240" s="59">
        <f t="shared" si="62"/>
        <v>0</v>
      </c>
      <c r="O240" s="59">
        <f t="shared" si="63"/>
        <v>0</v>
      </c>
      <c r="P240" s="59">
        <f t="shared" si="64"/>
        <v>0</v>
      </c>
      <c r="Q240" s="59">
        <f t="shared" si="65"/>
        <v>0</v>
      </c>
      <c r="R240" s="59">
        <f t="shared" si="66"/>
        <v>0</v>
      </c>
      <c r="S240" s="59" t="str">
        <f t="shared" si="72"/>
        <v/>
      </c>
      <c r="T240" s="59">
        <f t="shared" si="67"/>
        <v>0</v>
      </c>
    </row>
    <row r="241" spans="1:20" hidden="1" outlineLevel="1" x14ac:dyDescent="0.2">
      <c r="A241" s="70">
        <f t="shared" si="69"/>
        <v>174</v>
      </c>
      <c r="B241" s="71">
        <f t="shared" si="70"/>
        <v>175</v>
      </c>
      <c r="C241" s="59">
        <f t="shared" si="68"/>
        <v>0</v>
      </c>
      <c r="D241" s="59">
        <f t="shared" si="52"/>
        <v>0</v>
      </c>
      <c r="E241" s="59">
        <f t="shared" si="53"/>
        <v>0</v>
      </c>
      <c r="F241" s="59">
        <f t="shared" si="54"/>
        <v>0</v>
      </c>
      <c r="G241" s="59">
        <f t="shared" si="55"/>
        <v>0</v>
      </c>
      <c r="H241" s="59">
        <f t="shared" si="56"/>
        <v>0</v>
      </c>
      <c r="I241" s="59">
        <f t="shared" si="57"/>
        <v>0</v>
      </c>
      <c r="J241" s="59">
        <f t="shared" si="58"/>
        <v>0</v>
      </c>
      <c r="K241" s="59">
        <f t="shared" si="59"/>
        <v>0</v>
      </c>
      <c r="L241" s="59">
        <f t="shared" si="60"/>
        <v>0</v>
      </c>
      <c r="M241" s="59">
        <f t="shared" si="61"/>
        <v>0</v>
      </c>
      <c r="N241" s="59">
        <f t="shared" si="62"/>
        <v>0</v>
      </c>
      <c r="O241" s="59">
        <f t="shared" si="63"/>
        <v>0</v>
      </c>
      <c r="P241" s="59">
        <f t="shared" si="64"/>
        <v>0</v>
      </c>
      <c r="Q241" s="59">
        <f t="shared" si="65"/>
        <v>0</v>
      </c>
      <c r="R241" s="59">
        <f t="shared" si="66"/>
        <v>0</v>
      </c>
      <c r="S241" s="59" t="str">
        <f t="shared" si="72"/>
        <v/>
      </c>
      <c r="T241" s="59">
        <f t="shared" si="67"/>
        <v>0</v>
      </c>
    </row>
    <row r="242" spans="1:20" hidden="1" outlineLevel="1" x14ac:dyDescent="0.2">
      <c r="A242" s="70">
        <f t="shared" si="69"/>
        <v>175</v>
      </c>
      <c r="B242" s="71">
        <f t="shared" si="70"/>
        <v>176</v>
      </c>
      <c r="C242" s="59">
        <f t="shared" si="68"/>
        <v>0</v>
      </c>
      <c r="D242" s="59">
        <f t="shared" si="52"/>
        <v>0</v>
      </c>
      <c r="E242" s="59">
        <f t="shared" si="53"/>
        <v>0</v>
      </c>
      <c r="F242" s="59">
        <f t="shared" si="54"/>
        <v>0</v>
      </c>
      <c r="G242" s="59">
        <f t="shared" si="55"/>
        <v>0</v>
      </c>
      <c r="H242" s="59">
        <f t="shared" si="56"/>
        <v>0</v>
      </c>
      <c r="I242" s="59">
        <f t="shared" si="57"/>
        <v>0</v>
      </c>
      <c r="J242" s="59">
        <f t="shared" si="58"/>
        <v>0</v>
      </c>
      <c r="K242" s="59">
        <f t="shared" si="59"/>
        <v>0</v>
      </c>
      <c r="L242" s="59">
        <f t="shared" si="60"/>
        <v>0</v>
      </c>
      <c r="M242" s="59">
        <f t="shared" si="61"/>
        <v>0</v>
      </c>
      <c r="N242" s="59">
        <f t="shared" si="62"/>
        <v>0</v>
      </c>
      <c r="O242" s="59">
        <f t="shared" si="63"/>
        <v>0</v>
      </c>
      <c r="P242" s="59">
        <f t="shared" si="64"/>
        <v>0</v>
      </c>
      <c r="Q242" s="59">
        <f t="shared" si="65"/>
        <v>0</v>
      </c>
      <c r="R242" s="59">
        <f t="shared" si="66"/>
        <v>0</v>
      </c>
      <c r="S242" s="59" t="str">
        <f t="shared" si="72"/>
        <v/>
      </c>
      <c r="T242" s="59">
        <f t="shared" si="67"/>
        <v>0</v>
      </c>
    </row>
    <row r="243" spans="1:20" hidden="1" outlineLevel="1" x14ac:dyDescent="0.2">
      <c r="A243" s="70">
        <f t="shared" si="69"/>
        <v>176</v>
      </c>
      <c r="B243" s="71">
        <f t="shared" si="70"/>
        <v>177</v>
      </c>
      <c r="C243" s="59">
        <f t="shared" si="68"/>
        <v>0</v>
      </c>
      <c r="D243" s="59">
        <f t="shared" si="52"/>
        <v>0</v>
      </c>
      <c r="E243" s="59">
        <f t="shared" si="53"/>
        <v>0</v>
      </c>
      <c r="F243" s="59">
        <f t="shared" si="54"/>
        <v>0</v>
      </c>
      <c r="G243" s="59">
        <f t="shared" si="55"/>
        <v>0</v>
      </c>
      <c r="H243" s="59">
        <f t="shared" si="56"/>
        <v>0</v>
      </c>
      <c r="I243" s="59">
        <f t="shared" si="57"/>
        <v>0</v>
      </c>
      <c r="J243" s="59">
        <f t="shared" si="58"/>
        <v>0</v>
      </c>
      <c r="K243" s="59">
        <f t="shared" si="59"/>
        <v>0</v>
      </c>
      <c r="L243" s="59">
        <f t="shared" si="60"/>
        <v>0</v>
      </c>
      <c r="M243" s="59">
        <f t="shared" si="61"/>
        <v>0</v>
      </c>
      <c r="N243" s="59">
        <f t="shared" si="62"/>
        <v>0</v>
      </c>
      <c r="O243" s="59">
        <f t="shared" si="63"/>
        <v>0</v>
      </c>
      <c r="P243" s="59">
        <f t="shared" si="64"/>
        <v>0</v>
      </c>
      <c r="Q243" s="59">
        <f t="shared" si="65"/>
        <v>0</v>
      </c>
      <c r="R243" s="59">
        <f t="shared" si="66"/>
        <v>0</v>
      </c>
      <c r="S243" s="59" t="str">
        <f t="shared" si="72"/>
        <v/>
      </c>
      <c r="T243" s="59">
        <f t="shared" si="67"/>
        <v>0</v>
      </c>
    </row>
    <row r="244" spans="1:20" hidden="1" outlineLevel="1" x14ac:dyDescent="0.2">
      <c r="A244" s="70">
        <f t="shared" si="69"/>
        <v>177</v>
      </c>
      <c r="B244" s="71">
        <f t="shared" si="70"/>
        <v>178</v>
      </c>
      <c r="C244" s="59">
        <f t="shared" si="68"/>
        <v>0</v>
      </c>
      <c r="D244" s="59">
        <f t="shared" si="52"/>
        <v>0</v>
      </c>
      <c r="E244" s="59">
        <f t="shared" si="53"/>
        <v>0</v>
      </c>
      <c r="F244" s="59">
        <f t="shared" si="54"/>
        <v>0</v>
      </c>
      <c r="G244" s="59">
        <f t="shared" si="55"/>
        <v>0</v>
      </c>
      <c r="H244" s="59">
        <f t="shared" si="56"/>
        <v>0</v>
      </c>
      <c r="I244" s="59">
        <f t="shared" si="57"/>
        <v>0</v>
      </c>
      <c r="J244" s="59">
        <f t="shared" si="58"/>
        <v>0</v>
      </c>
      <c r="K244" s="59">
        <f t="shared" si="59"/>
        <v>0</v>
      </c>
      <c r="L244" s="59">
        <f t="shared" si="60"/>
        <v>0</v>
      </c>
      <c r="M244" s="59">
        <f t="shared" si="61"/>
        <v>0</v>
      </c>
      <c r="N244" s="59">
        <f t="shared" si="62"/>
        <v>0</v>
      </c>
      <c r="O244" s="59">
        <f t="shared" si="63"/>
        <v>0</v>
      </c>
      <c r="P244" s="59">
        <f t="shared" si="64"/>
        <v>0</v>
      </c>
      <c r="Q244" s="59">
        <f t="shared" si="65"/>
        <v>0</v>
      </c>
      <c r="R244" s="59">
        <f t="shared" si="66"/>
        <v>0</v>
      </c>
      <c r="S244" s="59" t="str">
        <f t="shared" si="72"/>
        <v/>
      </c>
      <c r="T244" s="59">
        <f t="shared" si="67"/>
        <v>0</v>
      </c>
    </row>
    <row r="245" spans="1:20" hidden="1" outlineLevel="1" x14ac:dyDescent="0.2">
      <c r="A245" s="70">
        <f t="shared" si="69"/>
        <v>178</v>
      </c>
      <c r="B245" s="71">
        <f t="shared" si="70"/>
        <v>179</v>
      </c>
      <c r="C245" s="59">
        <f t="shared" si="68"/>
        <v>0</v>
      </c>
      <c r="D245" s="59">
        <f t="shared" si="52"/>
        <v>0</v>
      </c>
      <c r="E245" s="59">
        <f t="shared" si="53"/>
        <v>0</v>
      </c>
      <c r="F245" s="59">
        <f t="shared" si="54"/>
        <v>0</v>
      </c>
      <c r="G245" s="59">
        <f t="shared" si="55"/>
        <v>0</v>
      </c>
      <c r="H245" s="59">
        <f t="shared" si="56"/>
        <v>0</v>
      </c>
      <c r="I245" s="59">
        <f t="shared" si="57"/>
        <v>0</v>
      </c>
      <c r="J245" s="59">
        <f t="shared" si="58"/>
        <v>0</v>
      </c>
      <c r="K245" s="59">
        <f t="shared" si="59"/>
        <v>0</v>
      </c>
      <c r="L245" s="59">
        <f t="shared" si="60"/>
        <v>0</v>
      </c>
      <c r="M245" s="59">
        <f t="shared" si="61"/>
        <v>0</v>
      </c>
      <c r="N245" s="59">
        <f t="shared" si="62"/>
        <v>0</v>
      </c>
      <c r="O245" s="59">
        <f t="shared" si="63"/>
        <v>0</v>
      </c>
      <c r="P245" s="59">
        <f t="shared" si="64"/>
        <v>0</v>
      </c>
      <c r="Q245" s="59">
        <f t="shared" si="65"/>
        <v>0</v>
      </c>
      <c r="R245" s="59">
        <f t="shared" si="66"/>
        <v>0</v>
      </c>
      <c r="S245" s="59" t="str">
        <f t="shared" si="72"/>
        <v/>
      </c>
      <c r="T245" s="59">
        <f t="shared" si="67"/>
        <v>0</v>
      </c>
    </row>
    <row r="246" spans="1:20" hidden="1" outlineLevel="1" x14ac:dyDescent="0.2">
      <c r="A246" s="70">
        <f t="shared" si="69"/>
        <v>179</v>
      </c>
      <c r="B246" s="71">
        <f t="shared" si="70"/>
        <v>180</v>
      </c>
      <c r="C246" s="59">
        <f t="shared" si="68"/>
        <v>0</v>
      </c>
      <c r="D246" s="59">
        <f t="shared" si="52"/>
        <v>0</v>
      </c>
      <c r="E246" s="59">
        <f t="shared" si="53"/>
        <v>0</v>
      </c>
      <c r="F246" s="59">
        <f t="shared" si="54"/>
        <v>0</v>
      </c>
      <c r="G246" s="59">
        <f t="shared" si="55"/>
        <v>0</v>
      </c>
      <c r="H246" s="59">
        <f t="shared" si="56"/>
        <v>0</v>
      </c>
      <c r="I246" s="59">
        <f t="shared" si="57"/>
        <v>0</v>
      </c>
      <c r="J246" s="59">
        <f t="shared" si="58"/>
        <v>0</v>
      </c>
      <c r="K246" s="59">
        <f t="shared" si="59"/>
        <v>0</v>
      </c>
      <c r="L246" s="59">
        <f t="shared" si="60"/>
        <v>0</v>
      </c>
      <c r="M246" s="59">
        <f t="shared" si="61"/>
        <v>0</v>
      </c>
      <c r="N246" s="59">
        <f t="shared" si="62"/>
        <v>0</v>
      </c>
      <c r="O246" s="59">
        <f t="shared" si="63"/>
        <v>0</v>
      </c>
      <c r="P246" s="59">
        <f t="shared" si="64"/>
        <v>0</v>
      </c>
      <c r="Q246" s="59">
        <f t="shared" si="65"/>
        <v>0</v>
      </c>
      <c r="R246" s="59">
        <f t="shared" si="66"/>
        <v>0</v>
      </c>
      <c r="S246" s="59" t="str">
        <f t="shared" si="72"/>
        <v/>
      </c>
      <c r="T246" s="59">
        <f t="shared" si="67"/>
        <v>0</v>
      </c>
    </row>
    <row r="247" spans="1:20" hidden="1" outlineLevel="1" x14ac:dyDescent="0.2">
      <c r="A247" s="70">
        <f t="shared" si="69"/>
        <v>180</v>
      </c>
      <c r="B247" s="71">
        <f t="shared" si="70"/>
        <v>181</v>
      </c>
      <c r="C247" s="59">
        <f t="shared" si="68"/>
        <v>0</v>
      </c>
      <c r="D247" s="59">
        <f t="shared" si="52"/>
        <v>0</v>
      </c>
      <c r="E247" s="59">
        <f t="shared" si="53"/>
        <v>0</v>
      </c>
      <c r="F247" s="59">
        <f t="shared" si="54"/>
        <v>0</v>
      </c>
      <c r="G247" s="59">
        <f t="shared" si="55"/>
        <v>0</v>
      </c>
      <c r="H247" s="59">
        <f t="shared" si="56"/>
        <v>0</v>
      </c>
      <c r="I247" s="59">
        <f t="shared" si="57"/>
        <v>0</v>
      </c>
      <c r="J247" s="59">
        <f t="shared" si="58"/>
        <v>0</v>
      </c>
      <c r="K247" s="59">
        <f t="shared" si="59"/>
        <v>0</v>
      </c>
      <c r="L247" s="59">
        <f t="shared" si="60"/>
        <v>0</v>
      </c>
      <c r="M247" s="59">
        <f t="shared" si="61"/>
        <v>0</v>
      </c>
      <c r="N247" s="59">
        <f t="shared" si="62"/>
        <v>0</v>
      </c>
      <c r="O247" s="59">
        <f t="shared" si="63"/>
        <v>0</v>
      </c>
      <c r="P247" s="59">
        <f t="shared" si="64"/>
        <v>0</v>
      </c>
      <c r="Q247" s="59">
        <f t="shared" si="65"/>
        <v>0</v>
      </c>
      <c r="R247" s="59">
        <f t="shared" si="66"/>
        <v>0</v>
      </c>
      <c r="S247" s="59" t="str">
        <f t="shared" si="72"/>
        <v/>
      </c>
      <c r="T247" s="59">
        <f t="shared" si="67"/>
        <v>0</v>
      </c>
    </row>
    <row r="248" spans="1:20" hidden="1" outlineLevel="1" x14ac:dyDescent="0.2">
      <c r="A248" s="70">
        <f t="shared" si="69"/>
        <v>181</v>
      </c>
      <c r="B248" s="71">
        <f t="shared" si="70"/>
        <v>182</v>
      </c>
      <c r="C248" s="59">
        <f t="shared" si="68"/>
        <v>0</v>
      </c>
      <c r="D248" s="59">
        <f t="shared" si="52"/>
        <v>0</v>
      </c>
      <c r="E248" s="59">
        <f t="shared" si="53"/>
        <v>0</v>
      </c>
      <c r="F248" s="59">
        <f t="shared" si="54"/>
        <v>0</v>
      </c>
      <c r="G248" s="59">
        <f t="shared" si="55"/>
        <v>0</v>
      </c>
      <c r="H248" s="59">
        <f t="shared" si="56"/>
        <v>0</v>
      </c>
      <c r="I248" s="59">
        <f t="shared" si="57"/>
        <v>0</v>
      </c>
      <c r="J248" s="59">
        <f t="shared" si="58"/>
        <v>0</v>
      </c>
      <c r="K248" s="59">
        <f t="shared" si="59"/>
        <v>0</v>
      </c>
      <c r="L248" s="59">
        <f t="shared" si="60"/>
        <v>0</v>
      </c>
      <c r="M248" s="59">
        <f t="shared" si="61"/>
        <v>0</v>
      </c>
      <c r="N248" s="59">
        <f t="shared" si="62"/>
        <v>0</v>
      </c>
      <c r="O248" s="59">
        <f t="shared" si="63"/>
        <v>0</v>
      </c>
      <c r="P248" s="59">
        <f t="shared" si="64"/>
        <v>0</v>
      </c>
      <c r="Q248" s="59">
        <f t="shared" si="65"/>
        <v>0</v>
      </c>
      <c r="R248" s="59">
        <f t="shared" si="66"/>
        <v>0</v>
      </c>
      <c r="S248" s="59" t="str">
        <f t="shared" si="72"/>
        <v/>
      </c>
      <c r="T248" s="59">
        <f t="shared" si="67"/>
        <v>0</v>
      </c>
    </row>
    <row r="249" spans="1:20" hidden="1" outlineLevel="1" x14ac:dyDescent="0.2">
      <c r="A249" s="70">
        <f t="shared" si="69"/>
        <v>182</v>
      </c>
      <c r="B249" s="71">
        <f t="shared" si="70"/>
        <v>183</v>
      </c>
      <c r="C249" s="59">
        <f t="shared" si="68"/>
        <v>0</v>
      </c>
      <c r="D249" s="59">
        <f t="shared" si="52"/>
        <v>0</v>
      </c>
      <c r="E249" s="59">
        <f t="shared" si="53"/>
        <v>0</v>
      </c>
      <c r="F249" s="59">
        <f t="shared" si="54"/>
        <v>0</v>
      </c>
      <c r="G249" s="59">
        <f t="shared" si="55"/>
        <v>0</v>
      </c>
      <c r="H249" s="59">
        <f t="shared" si="56"/>
        <v>0</v>
      </c>
      <c r="I249" s="59">
        <f t="shared" si="57"/>
        <v>0</v>
      </c>
      <c r="J249" s="59">
        <f t="shared" si="58"/>
        <v>0</v>
      </c>
      <c r="K249" s="59">
        <f t="shared" si="59"/>
        <v>0</v>
      </c>
      <c r="L249" s="59">
        <f t="shared" si="60"/>
        <v>0</v>
      </c>
      <c r="M249" s="59">
        <f t="shared" si="61"/>
        <v>0</v>
      </c>
      <c r="N249" s="59">
        <f t="shared" si="62"/>
        <v>0</v>
      </c>
      <c r="O249" s="59">
        <f t="shared" si="63"/>
        <v>0</v>
      </c>
      <c r="P249" s="59">
        <f t="shared" si="64"/>
        <v>0</v>
      </c>
      <c r="Q249" s="59">
        <f t="shared" si="65"/>
        <v>0</v>
      </c>
      <c r="R249" s="59">
        <f t="shared" si="66"/>
        <v>0</v>
      </c>
      <c r="S249" s="59" t="str">
        <f t="shared" si="72"/>
        <v/>
      </c>
      <c r="T249" s="59">
        <f t="shared" si="67"/>
        <v>0</v>
      </c>
    </row>
    <row r="250" spans="1:20" hidden="1" outlineLevel="1" x14ac:dyDescent="0.2">
      <c r="A250" s="70">
        <f t="shared" si="69"/>
        <v>183</v>
      </c>
      <c r="B250" s="71">
        <f t="shared" si="70"/>
        <v>184</v>
      </c>
      <c r="C250" s="59">
        <f t="shared" si="68"/>
        <v>0</v>
      </c>
      <c r="D250" s="59">
        <f t="shared" si="52"/>
        <v>0</v>
      </c>
      <c r="E250" s="59">
        <f t="shared" si="53"/>
        <v>0</v>
      </c>
      <c r="F250" s="59">
        <f t="shared" si="54"/>
        <v>0</v>
      </c>
      <c r="G250" s="59">
        <f t="shared" si="55"/>
        <v>0</v>
      </c>
      <c r="H250" s="59">
        <f t="shared" si="56"/>
        <v>0</v>
      </c>
      <c r="I250" s="59">
        <f t="shared" si="57"/>
        <v>0</v>
      </c>
      <c r="J250" s="59">
        <f t="shared" si="58"/>
        <v>0</v>
      </c>
      <c r="K250" s="59">
        <f t="shared" si="59"/>
        <v>0</v>
      </c>
      <c r="L250" s="59">
        <f t="shared" si="60"/>
        <v>0</v>
      </c>
      <c r="M250" s="59">
        <f t="shared" si="61"/>
        <v>0</v>
      </c>
      <c r="N250" s="59">
        <f t="shared" si="62"/>
        <v>0</v>
      </c>
      <c r="O250" s="59">
        <f t="shared" si="63"/>
        <v>0</v>
      </c>
      <c r="P250" s="59">
        <f t="shared" si="64"/>
        <v>0</v>
      </c>
      <c r="Q250" s="59">
        <f t="shared" si="65"/>
        <v>0</v>
      </c>
      <c r="R250" s="59">
        <f t="shared" si="66"/>
        <v>0</v>
      </c>
      <c r="S250" s="59" t="str">
        <f t="shared" si="72"/>
        <v/>
      </c>
      <c r="T250" s="59">
        <f t="shared" si="67"/>
        <v>0</v>
      </c>
    </row>
    <row r="251" spans="1:20" hidden="1" outlineLevel="1" x14ac:dyDescent="0.2">
      <c r="A251" s="70">
        <f t="shared" si="69"/>
        <v>184</v>
      </c>
      <c r="B251" s="71">
        <f t="shared" si="70"/>
        <v>185</v>
      </c>
      <c r="C251" s="59">
        <f t="shared" si="68"/>
        <v>0</v>
      </c>
      <c r="D251" s="59">
        <f t="shared" si="52"/>
        <v>0</v>
      </c>
      <c r="E251" s="59">
        <f t="shared" si="53"/>
        <v>0</v>
      </c>
      <c r="F251" s="59">
        <f t="shared" si="54"/>
        <v>0</v>
      </c>
      <c r="G251" s="59">
        <f t="shared" si="55"/>
        <v>0</v>
      </c>
      <c r="H251" s="59">
        <f t="shared" si="56"/>
        <v>0</v>
      </c>
      <c r="I251" s="59">
        <f t="shared" si="57"/>
        <v>0</v>
      </c>
      <c r="J251" s="59">
        <f t="shared" si="58"/>
        <v>0</v>
      </c>
      <c r="K251" s="59">
        <f t="shared" si="59"/>
        <v>0</v>
      </c>
      <c r="L251" s="59">
        <f t="shared" si="60"/>
        <v>0</v>
      </c>
      <c r="M251" s="59">
        <f t="shared" si="61"/>
        <v>0</v>
      </c>
      <c r="N251" s="59">
        <f t="shared" si="62"/>
        <v>0</v>
      </c>
      <c r="O251" s="59">
        <f t="shared" si="63"/>
        <v>0</v>
      </c>
      <c r="P251" s="59">
        <f t="shared" si="64"/>
        <v>0</v>
      </c>
      <c r="Q251" s="59">
        <f t="shared" si="65"/>
        <v>0</v>
      </c>
      <c r="R251" s="59">
        <f t="shared" si="66"/>
        <v>0</v>
      </c>
      <c r="S251" s="59" t="str">
        <f t="shared" si="72"/>
        <v/>
      </c>
      <c r="T251" s="59">
        <f t="shared" si="67"/>
        <v>0</v>
      </c>
    </row>
    <row r="252" spans="1:20" hidden="1" outlineLevel="1" x14ac:dyDescent="0.2">
      <c r="A252" s="70">
        <f t="shared" si="69"/>
        <v>185</v>
      </c>
      <c r="B252" s="71">
        <f t="shared" si="70"/>
        <v>186</v>
      </c>
      <c r="C252" s="59">
        <f t="shared" si="68"/>
        <v>0</v>
      </c>
      <c r="D252" s="59">
        <f t="shared" si="52"/>
        <v>0</v>
      </c>
      <c r="E252" s="59">
        <f t="shared" si="53"/>
        <v>0</v>
      </c>
      <c r="F252" s="59">
        <f t="shared" si="54"/>
        <v>0</v>
      </c>
      <c r="G252" s="59">
        <f t="shared" si="55"/>
        <v>0</v>
      </c>
      <c r="H252" s="59">
        <f t="shared" si="56"/>
        <v>0</v>
      </c>
      <c r="I252" s="59">
        <f t="shared" si="57"/>
        <v>0</v>
      </c>
      <c r="J252" s="59">
        <f t="shared" si="58"/>
        <v>0</v>
      </c>
      <c r="K252" s="59">
        <f t="shared" si="59"/>
        <v>0</v>
      </c>
      <c r="L252" s="59">
        <f t="shared" si="60"/>
        <v>0</v>
      </c>
      <c r="M252" s="59">
        <f t="shared" si="61"/>
        <v>0</v>
      </c>
      <c r="N252" s="59">
        <f t="shared" si="62"/>
        <v>0</v>
      </c>
      <c r="O252" s="59">
        <f t="shared" si="63"/>
        <v>0</v>
      </c>
      <c r="P252" s="59">
        <f t="shared" si="64"/>
        <v>0</v>
      </c>
      <c r="Q252" s="59">
        <f t="shared" si="65"/>
        <v>0</v>
      </c>
      <c r="R252" s="59">
        <f t="shared" si="66"/>
        <v>0</v>
      </c>
      <c r="S252" s="59" t="str">
        <f t="shared" si="72"/>
        <v/>
      </c>
      <c r="T252" s="59">
        <f t="shared" si="67"/>
        <v>0</v>
      </c>
    </row>
    <row r="253" spans="1:20" hidden="1" outlineLevel="1" x14ac:dyDescent="0.2">
      <c r="A253" s="70">
        <f t="shared" si="69"/>
        <v>186</v>
      </c>
      <c r="B253" s="71">
        <f t="shared" si="70"/>
        <v>187</v>
      </c>
      <c r="C253" s="59">
        <f t="shared" si="68"/>
        <v>0</v>
      </c>
      <c r="D253" s="59">
        <f t="shared" si="52"/>
        <v>0</v>
      </c>
      <c r="E253" s="59">
        <f t="shared" si="53"/>
        <v>0</v>
      </c>
      <c r="F253" s="59">
        <f t="shared" si="54"/>
        <v>0</v>
      </c>
      <c r="G253" s="59">
        <f t="shared" si="55"/>
        <v>0</v>
      </c>
      <c r="H253" s="59">
        <f t="shared" si="56"/>
        <v>0</v>
      </c>
      <c r="I253" s="59">
        <f t="shared" si="57"/>
        <v>0</v>
      </c>
      <c r="J253" s="59">
        <f t="shared" si="58"/>
        <v>0</v>
      </c>
      <c r="K253" s="59">
        <f t="shared" si="59"/>
        <v>0</v>
      </c>
      <c r="L253" s="59">
        <f t="shared" si="60"/>
        <v>0</v>
      </c>
      <c r="M253" s="59">
        <f t="shared" si="61"/>
        <v>0</v>
      </c>
      <c r="N253" s="59">
        <f t="shared" si="62"/>
        <v>0</v>
      </c>
      <c r="O253" s="59">
        <f t="shared" si="63"/>
        <v>0</v>
      </c>
      <c r="P253" s="59">
        <f t="shared" si="64"/>
        <v>0</v>
      </c>
      <c r="Q253" s="59">
        <f t="shared" si="65"/>
        <v>0</v>
      </c>
      <c r="R253" s="59">
        <f t="shared" si="66"/>
        <v>0</v>
      </c>
      <c r="S253" s="59" t="str">
        <f t="shared" si="72"/>
        <v/>
      </c>
      <c r="T253" s="59">
        <f t="shared" si="67"/>
        <v>0</v>
      </c>
    </row>
    <row r="254" spans="1:20" hidden="1" outlineLevel="1" x14ac:dyDescent="0.2">
      <c r="A254" s="70">
        <f t="shared" si="69"/>
        <v>187</v>
      </c>
      <c r="B254" s="71">
        <f t="shared" si="70"/>
        <v>188</v>
      </c>
      <c r="C254" s="59">
        <f t="shared" si="68"/>
        <v>0</v>
      </c>
      <c r="D254" s="59">
        <f t="shared" si="52"/>
        <v>0</v>
      </c>
      <c r="E254" s="59">
        <f t="shared" si="53"/>
        <v>0</v>
      </c>
      <c r="F254" s="59">
        <f t="shared" si="54"/>
        <v>0</v>
      </c>
      <c r="G254" s="59">
        <f t="shared" si="55"/>
        <v>0</v>
      </c>
      <c r="H254" s="59">
        <f t="shared" si="56"/>
        <v>0</v>
      </c>
      <c r="I254" s="59">
        <f t="shared" si="57"/>
        <v>0</v>
      </c>
      <c r="J254" s="59">
        <f t="shared" si="58"/>
        <v>0</v>
      </c>
      <c r="K254" s="59">
        <f t="shared" si="59"/>
        <v>0</v>
      </c>
      <c r="L254" s="59">
        <f t="shared" si="60"/>
        <v>0</v>
      </c>
      <c r="M254" s="59">
        <f t="shared" si="61"/>
        <v>0</v>
      </c>
      <c r="N254" s="59">
        <f t="shared" si="62"/>
        <v>0</v>
      </c>
      <c r="O254" s="59">
        <f t="shared" si="63"/>
        <v>0</v>
      </c>
      <c r="P254" s="59">
        <f t="shared" si="64"/>
        <v>0</v>
      </c>
      <c r="Q254" s="59">
        <f t="shared" si="65"/>
        <v>0</v>
      </c>
      <c r="R254" s="59">
        <f t="shared" si="66"/>
        <v>0</v>
      </c>
      <c r="S254" s="59" t="str">
        <f t="shared" si="72"/>
        <v/>
      </c>
      <c r="T254" s="59">
        <f t="shared" si="67"/>
        <v>0</v>
      </c>
    </row>
    <row r="255" spans="1:20" hidden="1" outlineLevel="1" x14ac:dyDescent="0.2">
      <c r="A255" s="70">
        <f t="shared" si="69"/>
        <v>188</v>
      </c>
      <c r="B255" s="71">
        <f t="shared" si="70"/>
        <v>189</v>
      </c>
      <c r="C255" s="59">
        <f t="shared" si="68"/>
        <v>0</v>
      </c>
      <c r="D255" s="59">
        <f t="shared" si="52"/>
        <v>0</v>
      </c>
      <c r="E255" s="59">
        <f t="shared" si="53"/>
        <v>0</v>
      </c>
      <c r="F255" s="59">
        <f t="shared" si="54"/>
        <v>0</v>
      </c>
      <c r="G255" s="59">
        <f t="shared" si="55"/>
        <v>0</v>
      </c>
      <c r="H255" s="59">
        <f t="shared" si="56"/>
        <v>0</v>
      </c>
      <c r="I255" s="59">
        <f t="shared" si="57"/>
        <v>0</v>
      </c>
      <c r="J255" s="59">
        <f t="shared" si="58"/>
        <v>0</v>
      </c>
      <c r="K255" s="59">
        <f t="shared" si="59"/>
        <v>0</v>
      </c>
      <c r="L255" s="59">
        <f t="shared" si="60"/>
        <v>0</v>
      </c>
      <c r="M255" s="59">
        <f t="shared" si="61"/>
        <v>0</v>
      </c>
      <c r="N255" s="59">
        <f t="shared" si="62"/>
        <v>0</v>
      </c>
      <c r="O255" s="59">
        <f t="shared" si="63"/>
        <v>0</v>
      </c>
      <c r="P255" s="59">
        <f t="shared" si="64"/>
        <v>0</v>
      </c>
      <c r="Q255" s="59">
        <f t="shared" si="65"/>
        <v>0</v>
      </c>
      <c r="R255" s="59">
        <f t="shared" si="66"/>
        <v>0</v>
      </c>
      <c r="S255" s="59" t="str">
        <f t="shared" si="72"/>
        <v/>
      </c>
      <c r="T255" s="59">
        <f t="shared" si="67"/>
        <v>0</v>
      </c>
    </row>
    <row r="256" spans="1:20" hidden="1" outlineLevel="1" x14ac:dyDescent="0.2">
      <c r="A256" s="70">
        <f t="shared" si="69"/>
        <v>189</v>
      </c>
      <c r="B256" s="71">
        <f t="shared" si="70"/>
        <v>190</v>
      </c>
      <c r="C256" s="59">
        <f t="shared" si="68"/>
        <v>0</v>
      </c>
      <c r="D256" s="59">
        <f t="shared" si="52"/>
        <v>0</v>
      </c>
      <c r="E256" s="59">
        <f t="shared" si="53"/>
        <v>0</v>
      </c>
      <c r="F256" s="59">
        <f t="shared" si="54"/>
        <v>0</v>
      </c>
      <c r="G256" s="59">
        <f t="shared" si="55"/>
        <v>0</v>
      </c>
      <c r="H256" s="59">
        <f t="shared" si="56"/>
        <v>0</v>
      </c>
      <c r="I256" s="59">
        <f t="shared" si="57"/>
        <v>0</v>
      </c>
      <c r="J256" s="59">
        <f t="shared" si="58"/>
        <v>0</v>
      </c>
      <c r="K256" s="59">
        <f t="shared" si="59"/>
        <v>0</v>
      </c>
      <c r="L256" s="59">
        <f t="shared" si="60"/>
        <v>0</v>
      </c>
      <c r="M256" s="59">
        <f t="shared" si="61"/>
        <v>0</v>
      </c>
      <c r="N256" s="59">
        <f t="shared" si="62"/>
        <v>0</v>
      </c>
      <c r="O256" s="59">
        <f t="shared" si="63"/>
        <v>0</v>
      </c>
      <c r="P256" s="59">
        <f t="shared" si="64"/>
        <v>0</v>
      </c>
      <c r="Q256" s="59">
        <f t="shared" si="65"/>
        <v>0</v>
      </c>
      <c r="R256" s="59">
        <f t="shared" si="66"/>
        <v>0</v>
      </c>
      <c r="S256" s="59" t="str">
        <f t="shared" si="72"/>
        <v/>
      </c>
      <c r="T256" s="59">
        <f t="shared" si="67"/>
        <v>0</v>
      </c>
    </row>
    <row r="257" spans="1:21" hidden="1" outlineLevel="1" x14ac:dyDescent="0.2">
      <c r="A257" s="70">
        <f t="shared" si="69"/>
        <v>190</v>
      </c>
      <c r="B257" s="71">
        <f t="shared" si="70"/>
        <v>191</v>
      </c>
      <c r="C257" s="59">
        <f t="shared" si="68"/>
        <v>0</v>
      </c>
      <c r="D257" s="59">
        <f t="shared" si="52"/>
        <v>0</v>
      </c>
      <c r="E257" s="59">
        <f t="shared" si="53"/>
        <v>0</v>
      </c>
      <c r="F257" s="59">
        <f t="shared" si="54"/>
        <v>0</v>
      </c>
      <c r="G257" s="59">
        <f t="shared" si="55"/>
        <v>0</v>
      </c>
      <c r="H257" s="59">
        <f t="shared" si="56"/>
        <v>0</v>
      </c>
      <c r="I257" s="59">
        <f t="shared" si="57"/>
        <v>0</v>
      </c>
      <c r="J257" s="59">
        <f t="shared" si="58"/>
        <v>0</v>
      </c>
      <c r="K257" s="59">
        <f t="shared" si="59"/>
        <v>0</v>
      </c>
      <c r="L257" s="59">
        <f t="shared" si="60"/>
        <v>0</v>
      </c>
      <c r="M257" s="59">
        <f t="shared" si="61"/>
        <v>0</v>
      </c>
      <c r="N257" s="59">
        <f t="shared" si="62"/>
        <v>0</v>
      </c>
      <c r="O257" s="59">
        <f t="shared" si="63"/>
        <v>0</v>
      </c>
      <c r="P257" s="59">
        <f t="shared" si="64"/>
        <v>0</v>
      </c>
      <c r="Q257" s="59">
        <f t="shared" si="65"/>
        <v>0</v>
      </c>
      <c r="R257" s="59">
        <f t="shared" si="66"/>
        <v>0</v>
      </c>
      <c r="S257" s="59" t="str">
        <f t="shared" si="72"/>
        <v/>
      </c>
      <c r="T257" s="59">
        <f t="shared" si="67"/>
        <v>0</v>
      </c>
    </row>
    <row r="258" spans="1:21" hidden="1" outlineLevel="1" x14ac:dyDescent="0.2">
      <c r="A258" s="70">
        <f t="shared" si="69"/>
        <v>191</v>
      </c>
      <c r="B258" s="71">
        <f t="shared" si="70"/>
        <v>192</v>
      </c>
      <c r="C258" s="59">
        <f t="shared" si="68"/>
        <v>0</v>
      </c>
      <c r="D258" s="59">
        <f t="shared" si="52"/>
        <v>0</v>
      </c>
      <c r="E258" s="59">
        <f t="shared" si="53"/>
        <v>0</v>
      </c>
      <c r="F258" s="59">
        <f t="shared" si="54"/>
        <v>0</v>
      </c>
      <c r="G258" s="59">
        <f t="shared" si="55"/>
        <v>0</v>
      </c>
      <c r="H258" s="59">
        <f t="shared" si="56"/>
        <v>0</v>
      </c>
      <c r="I258" s="59">
        <f t="shared" si="57"/>
        <v>0</v>
      </c>
      <c r="J258" s="59">
        <f t="shared" si="58"/>
        <v>0</v>
      </c>
      <c r="K258" s="59">
        <f t="shared" si="59"/>
        <v>0</v>
      </c>
      <c r="L258" s="59">
        <f t="shared" si="60"/>
        <v>0</v>
      </c>
      <c r="M258" s="59">
        <f t="shared" si="61"/>
        <v>0</v>
      </c>
      <c r="N258" s="59">
        <f t="shared" si="62"/>
        <v>0</v>
      </c>
      <c r="O258" s="59">
        <f t="shared" si="63"/>
        <v>0</v>
      </c>
      <c r="P258" s="59">
        <f t="shared" si="64"/>
        <v>0</v>
      </c>
      <c r="Q258" s="59">
        <f t="shared" si="65"/>
        <v>0</v>
      </c>
      <c r="R258" s="59">
        <f t="shared" si="66"/>
        <v>0</v>
      </c>
      <c r="S258" s="59" t="str">
        <f t="shared" si="72"/>
        <v/>
      </c>
      <c r="T258" s="59">
        <f t="shared" si="67"/>
        <v>0</v>
      </c>
    </row>
    <row r="259" spans="1:21" hidden="1" outlineLevel="1" x14ac:dyDescent="0.2">
      <c r="A259" s="70">
        <f t="shared" si="69"/>
        <v>192</v>
      </c>
      <c r="B259" s="71">
        <f t="shared" si="70"/>
        <v>193</v>
      </c>
      <c r="C259" s="59">
        <f t="shared" si="68"/>
        <v>0</v>
      </c>
      <c r="D259" s="59">
        <f t="shared" ref="D259:D267" si="73">IF($B259&lt;=F$15,G$15,0)</f>
        <v>0</v>
      </c>
      <c r="E259" s="59">
        <f t="shared" ref="E259:E267" si="74">IF($B259&lt;=F$16,G$16,0)</f>
        <v>0</v>
      </c>
      <c r="F259" s="59">
        <f t="shared" ref="F259:F267" si="75">IF($B259&lt;=F$17,G$17,0)</f>
        <v>0</v>
      </c>
      <c r="G259" s="59">
        <f t="shared" ref="G259:G267" si="76">IF($B259&lt;=F$18,G$18,0)</f>
        <v>0</v>
      </c>
      <c r="H259" s="59">
        <f t="shared" ref="H259:H267" si="77">IF($B259&lt;=F$19,G$19,0)</f>
        <v>0</v>
      </c>
      <c r="I259" s="59">
        <f t="shared" ref="I259:I267" si="78">IF($B259&lt;=F$20,G$20,0)</f>
        <v>0</v>
      </c>
      <c r="J259" s="59">
        <f t="shared" ref="J259:J267" si="79">IF($B259&lt;=F$21,G$21,0)</f>
        <v>0</v>
      </c>
      <c r="K259" s="59">
        <f t="shared" ref="K259:K267" si="80">IF($B259&lt;=F$22,G$22,0)</f>
        <v>0</v>
      </c>
      <c r="L259" s="59">
        <f t="shared" ref="L259:L267" si="81">IF($B259&lt;=F$23,G$23,0)</f>
        <v>0</v>
      </c>
      <c r="M259" s="59">
        <f t="shared" ref="M259:M267" si="82">IF($B259&lt;=F$24,G$24,0)</f>
        <v>0</v>
      </c>
      <c r="N259" s="59">
        <f t="shared" ref="N259:N267" si="83">IF($B259&lt;=F$25,G$25,0)</f>
        <v>0</v>
      </c>
      <c r="O259" s="59">
        <f t="shared" ref="O259:O267" si="84">IF($B259&lt;=F$26,G$26,0)</f>
        <v>0</v>
      </c>
      <c r="P259" s="59">
        <f t="shared" ref="P259:P267" si="85">IF($B259&lt;=F$27,G$27,0)</f>
        <v>0</v>
      </c>
      <c r="Q259" s="59">
        <f t="shared" ref="Q259:Q267" si="86">IF($B259&lt;=F$28,G$28,0)</f>
        <v>0</v>
      </c>
      <c r="R259" s="59">
        <f t="shared" ref="R259:R267" si="87">IF($B259&lt;=F$29,G$29,0)</f>
        <v>0</v>
      </c>
      <c r="S259" s="59" t="str">
        <f t="shared" si="72"/>
        <v/>
      </c>
      <c r="T259" s="59">
        <f t="shared" ref="T259:T267" si="88">+C466</f>
        <v>0</v>
      </c>
    </row>
    <row r="260" spans="1:21" hidden="1" outlineLevel="1" x14ac:dyDescent="0.2">
      <c r="A260" s="70">
        <f t="shared" si="69"/>
        <v>193</v>
      </c>
      <c r="B260" s="71">
        <f t="shared" si="70"/>
        <v>194</v>
      </c>
      <c r="C260" s="59">
        <f t="shared" ref="C260:C267" si="89">ROUND(SUM(D260:T260),-3)</f>
        <v>0</v>
      </c>
      <c r="D260" s="59">
        <f t="shared" si="73"/>
        <v>0</v>
      </c>
      <c r="E260" s="59">
        <f t="shared" si="74"/>
        <v>0</v>
      </c>
      <c r="F260" s="59">
        <f t="shared" si="75"/>
        <v>0</v>
      </c>
      <c r="G260" s="59">
        <f t="shared" si="76"/>
        <v>0</v>
      </c>
      <c r="H260" s="59">
        <f t="shared" si="77"/>
        <v>0</v>
      </c>
      <c r="I260" s="59">
        <f t="shared" si="78"/>
        <v>0</v>
      </c>
      <c r="J260" s="59">
        <f t="shared" si="79"/>
        <v>0</v>
      </c>
      <c r="K260" s="59">
        <f t="shared" si="80"/>
        <v>0</v>
      </c>
      <c r="L260" s="59">
        <f t="shared" si="81"/>
        <v>0</v>
      </c>
      <c r="M260" s="59">
        <f t="shared" si="82"/>
        <v>0</v>
      </c>
      <c r="N260" s="59">
        <f t="shared" si="83"/>
        <v>0</v>
      </c>
      <c r="O260" s="59">
        <f t="shared" si="84"/>
        <v>0</v>
      </c>
      <c r="P260" s="59">
        <f t="shared" si="85"/>
        <v>0</v>
      </c>
      <c r="Q260" s="59">
        <f t="shared" si="86"/>
        <v>0</v>
      </c>
      <c r="R260" s="59">
        <f t="shared" si="87"/>
        <v>0</v>
      </c>
      <c r="S260" s="59" t="str">
        <f t="shared" si="72"/>
        <v/>
      </c>
      <c r="T260" s="59">
        <f t="shared" si="88"/>
        <v>0</v>
      </c>
    </row>
    <row r="261" spans="1:21" hidden="1" outlineLevel="1" x14ac:dyDescent="0.2">
      <c r="A261" s="70">
        <f t="shared" ref="A261:A267" si="90">+A260+1</f>
        <v>194</v>
      </c>
      <c r="B261" s="71">
        <f t="shared" ref="B261:B267" si="91">+B260+1</f>
        <v>195</v>
      </c>
      <c r="C261" s="59">
        <f t="shared" si="89"/>
        <v>0</v>
      </c>
      <c r="D261" s="59">
        <f t="shared" si="73"/>
        <v>0</v>
      </c>
      <c r="E261" s="59">
        <f t="shared" si="74"/>
        <v>0</v>
      </c>
      <c r="F261" s="59">
        <f t="shared" si="75"/>
        <v>0</v>
      </c>
      <c r="G261" s="59">
        <f t="shared" si="76"/>
        <v>0</v>
      </c>
      <c r="H261" s="59">
        <f t="shared" si="77"/>
        <v>0</v>
      </c>
      <c r="I261" s="59">
        <f t="shared" si="78"/>
        <v>0</v>
      </c>
      <c r="J261" s="59">
        <f t="shared" si="79"/>
        <v>0</v>
      </c>
      <c r="K261" s="59">
        <f t="shared" si="80"/>
        <v>0</v>
      </c>
      <c r="L261" s="59">
        <f t="shared" si="81"/>
        <v>0</v>
      </c>
      <c r="M261" s="59">
        <f t="shared" si="82"/>
        <v>0</v>
      </c>
      <c r="N261" s="59">
        <f t="shared" si="83"/>
        <v>0</v>
      </c>
      <c r="O261" s="59">
        <f t="shared" si="84"/>
        <v>0</v>
      </c>
      <c r="P261" s="59">
        <f t="shared" si="85"/>
        <v>0</v>
      </c>
      <c r="Q261" s="59">
        <f t="shared" si="86"/>
        <v>0</v>
      </c>
      <c r="R261" s="59">
        <f t="shared" si="87"/>
        <v>0</v>
      </c>
      <c r="S261" s="59" t="str">
        <f t="shared" ref="S261:S267" si="92">IF(S$60="","",IF(OR($A261="",VLOOKUP(S$60,TABELL,7,0)=""),"",IF(VLOOKUP(S$60,TABELL,7,0)&lt;$B261,0,-VLOOKUP(S$60,TABELL,12,0))))</f>
        <v/>
      </c>
      <c r="T261" s="59">
        <f t="shared" si="88"/>
        <v>0</v>
      </c>
    </row>
    <row r="262" spans="1:21" hidden="1" outlineLevel="1" x14ac:dyDescent="0.2">
      <c r="A262" s="70">
        <f t="shared" si="90"/>
        <v>195</v>
      </c>
      <c r="B262" s="71">
        <f t="shared" si="91"/>
        <v>196</v>
      </c>
      <c r="C262" s="59">
        <f t="shared" si="89"/>
        <v>0</v>
      </c>
      <c r="D262" s="59">
        <f t="shared" si="73"/>
        <v>0</v>
      </c>
      <c r="E262" s="59">
        <f t="shared" si="74"/>
        <v>0</v>
      </c>
      <c r="F262" s="59">
        <f t="shared" si="75"/>
        <v>0</v>
      </c>
      <c r="G262" s="59">
        <f t="shared" si="76"/>
        <v>0</v>
      </c>
      <c r="H262" s="59">
        <f t="shared" si="77"/>
        <v>0</v>
      </c>
      <c r="I262" s="59">
        <f t="shared" si="78"/>
        <v>0</v>
      </c>
      <c r="J262" s="59">
        <f t="shared" si="79"/>
        <v>0</v>
      </c>
      <c r="K262" s="59">
        <f t="shared" si="80"/>
        <v>0</v>
      </c>
      <c r="L262" s="59">
        <f t="shared" si="81"/>
        <v>0</v>
      </c>
      <c r="M262" s="59">
        <f t="shared" si="82"/>
        <v>0</v>
      </c>
      <c r="N262" s="59">
        <f t="shared" si="83"/>
        <v>0</v>
      </c>
      <c r="O262" s="59">
        <f t="shared" si="84"/>
        <v>0</v>
      </c>
      <c r="P262" s="59">
        <f t="shared" si="85"/>
        <v>0</v>
      </c>
      <c r="Q262" s="59">
        <f t="shared" si="86"/>
        <v>0</v>
      </c>
      <c r="R262" s="59">
        <f t="shared" si="87"/>
        <v>0</v>
      </c>
      <c r="S262" s="59" t="str">
        <f t="shared" si="92"/>
        <v/>
      </c>
      <c r="T262" s="59">
        <f t="shared" si="88"/>
        <v>0</v>
      </c>
    </row>
    <row r="263" spans="1:21" hidden="1" outlineLevel="1" x14ac:dyDescent="0.2">
      <c r="A263" s="70">
        <f t="shared" si="90"/>
        <v>196</v>
      </c>
      <c r="B263" s="71">
        <f t="shared" si="91"/>
        <v>197</v>
      </c>
      <c r="C263" s="59">
        <f t="shared" si="89"/>
        <v>0</v>
      </c>
      <c r="D263" s="59">
        <f t="shared" si="73"/>
        <v>0</v>
      </c>
      <c r="E263" s="59">
        <f t="shared" si="74"/>
        <v>0</v>
      </c>
      <c r="F263" s="59">
        <f t="shared" si="75"/>
        <v>0</v>
      </c>
      <c r="G263" s="59">
        <f t="shared" si="76"/>
        <v>0</v>
      </c>
      <c r="H263" s="59">
        <f t="shared" si="77"/>
        <v>0</v>
      </c>
      <c r="I263" s="59">
        <f t="shared" si="78"/>
        <v>0</v>
      </c>
      <c r="J263" s="59">
        <f t="shared" si="79"/>
        <v>0</v>
      </c>
      <c r="K263" s="59">
        <f t="shared" si="80"/>
        <v>0</v>
      </c>
      <c r="L263" s="59">
        <f t="shared" si="81"/>
        <v>0</v>
      </c>
      <c r="M263" s="59">
        <f t="shared" si="82"/>
        <v>0</v>
      </c>
      <c r="N263" s="59">
        <f t="shared" si="83"/>
        <v>0</v>
      </c>
      <c r="O263" s="59">
        <f t="shared" si="84"/>
        <v>0</v>
      </c>
      <c r="P263" s="59">
        <f t="shared" si="85"/>
        <v>0</v>
      </c>
      <c r="Q263" s="59">
        <f t="shared" si="86"/>
        <v>0</v>
      </c>
      <c r="R263" s="59">
        <f t="shared" si="87"/>
        <v>0</v>
      </c>
      <c r="S263" s="59" t="str">
        <f t="shared" si="92"/>
        <v/>
      </c>
      <c r="T263" s="59">
        <f t="shared" si="88"/>
        <v>0</v>
      </c>
    </row>
    <row r="264" spans="1:21" hidden="1" outlineLevel="1" x14ac:dyDescent="0.2">
      <c r="A264" s="70">
        <f t="shared" si="90"/>
        <v>197</v>
      </c>
      <c r="B264" s="71">
        <f t="shared" si="91"/>
        <v>198</v>
      </c>
      <c r="C264" s="59">
        <f t="shared" si="89"/>
        <v>0</v>
      </c>
      <c r="D264" s="59">
        <f t="shared" si="73"/>
        <v>0</v>
      </c>
      <c r="E264" s="59">
        <f t="shared" si="74"/>
        <v>0</v>
      </c>
      <c r="F264" s="59">
        <f t="shared" si="75"/>
        <v>0</v>
      </c>
      <c r="G264" s="59">
        <f t="shared" si="76"/>
        <v>0</v>
      </c>
      <c r="H264" s="59">
        <f t="shared" si="77"/>
        <v>0</v>
      </c>
      <c r="I264" s="59">
        <f t="shared" si="78"/>
        <v>0</v>
      </c>
      <c r="J264" s="59">
        <f t="shared" si="79"/>
        <v>0</v>
      </c>
      <c r="K264" s="59">
        <f t="shared" si="80"/>
        <v>0</v>
      </c>
      <c r="L264" s="59">
        <f t="shared" si="81"/>
        <v>0</v>
      </c>
      <c r="M264" s="59">
        <f t="shared" si="82"/>
        <v>0</v>
      </c>
      <c r="N264" s="59">
        <f t="shared" si="83"/>
        <v>0</v>
      </c>
      <c r="O264" s="59">
        <f t="shared" si="84"/>
        <v>0</v>
      </c>
      <c r="P264" s="59">
        <f t="shared" si="85"/>
        <v>0</v>
      </c>
      <c r="Q264" s="59">
        <f t="shared" si="86"/>
        <v>0</v>
      </c>
      <c r="R264" s="59">
        <f t="shared" si="87"/>
        <v>0</v>
      </c>
      <c r="S264" s="59" t="str">
        <f t="shared" si="92"/>
        <v/>
      </c>
      <c r="T264" s="59">
        <f t="shared" si="88"/>
        <v>0</v>
      </c>
    </row>
    <row r="265" spans="1:21" hidden="1" outlineLevel="1" x14ac:dyDescent="0.2">
      <c r="A265" s="70">
        <f t="shared" si="90"/>
        <v>198</v>
      </c>
      <c r="B265" s="71">
        <f t="shared" si="91"/>
        <v>199</v>
      </c>
      <c r="C265" s="59">
        <f t="shared" si="89"/>
        <v>0</v>
      </c>
      <c r="D265" s="59">
        <f t="shared" si="73"/>
        <v>0</v>
      </c>
      <c r="E265" s="59">
        <f t="shared" si="74"/>
        <v>0</v>
      </c>
      <c r="F265" s="59">
        <f t="shared" si="75"/>
        <v>0</v>
      </c>
      <c r="G265" s="59">
        <f t="shared" si="76"/>
        <v>0</v>
      </c>
      <c r="H265" s="59">
        <f t="shared" si="77"/>
        <v>0</v>
      </c>
      <c r="I265" s="59">
        <f t="shared" si="78"/>
        <v>0</v>
      </c>
      <c r="J265" s="59">
        <f t="shared" si="79"/>
        <v>0</v>
      </c>
      <c r="K265" s="59">
        <f t="shared" si="80"/>
        <v>0</v>
      </c>
      <c r="L265" s="59">
        <f t="shared" si="81"/>
        <v>0</v>
      </c>
      <c r="M265" s="59">
        <f t="shared" si="82"/>
        <v>0</v>
      </c>
      <c r="N265" s="59">
        <f t="shared" si="83"/>
        <v>0</v>
      </c>
      <c r="O265" s="59">
        <f t="shared" si="84"/>
        <v>0</v>
      </c>
      <c r="P265" s="59">
        <f t="shared" si="85"/>
        <v>0</v>
      </c>
      <c r="Q265" s="59">
        <f t="shared" si="86"/>
        <v>0</v>
      </c>
      <c r="R265" s="59">
        <f t="shared" si="87"/>
        <v>0</v>
      </c>
      <c r="S265" s="59" t="str">
        <f t="shared" si="92"/>
        <v/>
      </c>
      <c r="T265" s="59">
        <f t="shared" si="88"/>
        <v>0</v>
      </c>
    </row>
    <row r="266" spans="1:21" hidden="1" outlineLevel="1" x14ac:dyDescent="0.2">
      <c r="A266" s="70">
        <f t="shared" si="90"/>
        <v>199</v>
      </c>
      <c r="B266" s="71">
        <f t="shared" si="91"/>
        <v>200</v>
      </c>
      <c r="C266" s="59">
        <f t="shared" si="89"/>
        <v>0</v>
      </c>
      <c r="D266" s="59">
        <f t="shared" si="73"/>
        <v>0</v>
      </c>
      <c r="E266" s="59">
        <f t="shared" si="74"/>
        <v>0</v>
      </c>
      <c r="F266" s="59">
        <f t="shared" si="75"/>
        <v>0</v>
      </c>
      <c r="G266" s="59">
        <f t="shared" si="76"/>
        <v>0</v>
      </c>
      <c r="H266" s="59">
        <f t="shared" si="77"/>
        <v>0</v>
      </c>
      <c r="I266" s="59">
        <f t="shared" si="78"/>
        <v>0</v>
      </c>
      <c r="J266" s="59">
        <f t="shared" si="79"/>
        <v>0</v>
      </c>
      <c r="K266" s="59">
        <f t="shared" si="80"/>
        <v>0</v>
      </c>
      <c r="L266" s="59">
        <f t="shared" si="81"/>
        <v>0</v>
      </c>
      <c r="M266" s="59">
        <f t="shared" si="82"/>
        <v>0</v>
      </c>
      <c r="N266" s="59">
        <f t="shared" si="83"/>
        <v>0</v>
      </c>
      <c r="O266" s="59">
        <f t="shared" si="84"/>
        <v>0</v>
      </c>
      <c r="P266" s="59">
        <f t="shared" si="85"/>
        <v>0</v>
      </c>
      <c r="Q266" s="59">
        <f t="shared" si="86"/>
        <v>0</v>
      </c>
      <c r="R266" s="59">
        <f t="shared" si="87"/>
        <v>0</v>
      </c>
      <c r="S266" s="59" t="str">
        <f t="shared" si="92"/>
        <v/>
      </c>
      <c r="T266" s="59">
        <f t="shared" si="88"/>
        <v>0</v>
      </c>
    </row>
    <row r="267" spans="1:21" hidden="1" outlineLevel="1" x14ac:dyDescent="0.2">
      <c r="A267" s="70">
        <f t="shared" si="90"/>
        <v>200</v>
      </c>
      <c r="B267" s="71">
        <f t="shared" si="91"/>
        <v>201</v>
      </c>
      <c r="C267" s="59">
        <f t="shared" si="89"/>
        <v>0</v>
      </c>
      <c r="D267" s="59">
        <f t="shared" si="73"/>
        <v>0</v>
      </c>
      <c r="E267" s="59">
        <f t="shared" si="74"/>
        <v>0</v>
      </c>
      <c r="F267" s="59">
        <f t="shared" si="75"/>
        <v>0</v>
      </c>
      <c r="G267" s="59">
        <f t="shared" si="76"/>
        <v>0</v>
      </c>
      <c r="H267" s="59">
        <f t="shared" si="77"/>
        <v>0</v>
      </c>
      <c r="I267" s="59">
        <f t="shared" si="78"/>
        <v>0</v>
      </c>
      <c r="J267" s="59">
        <f t="shared" si="79"/>
        <v>0</v>
      </c>
      <c r="K267" s="59">
        <f t="shared" si="80"/>
        <v>0</v>
      </c>
      <c r="L267" s="59">
        <f t="shared" si="81"/>
        <v>0</v>
      </c>
      <c r="M267" s="59">
        <f t="shared" si="82"/>
        <v>0</v>
      </c>
      <c r="N267" s="59">
        <f t="shared" si="83"/>
        <v>0</v>
      </c>
      <c r="O267" s="59">
        <f t="shared" si="84"/>
        <v>0</v>
      </c>
      <c r="P267" s="59">
        <f t="shared" si="85"/>
        <v>0</v>
      </c>
      <c r="Q267" s="59">
        <f t="shared" si="86"/>
        <v>0</v>
      </c>
      <c r="R267" s="59">
        <f t="shared" si="87"/>
        <v>0</v>
      </c>
      <c r="S267" s="59" t="str">
        <f t="shared" si="92"/>
        <v/>
      </c>
      <c r="T267" s="59">
        <f t="shared" si="88"/>
        <v>0</v>
      </c>
    </row>
    <row r="268" spans="1:21" collapsed="1" x14ac:dyDescent="0.2">
      <c r="B268" s="71"/>
      <c r="T268" s="59"/>
    </row>
    <row r="269" spans="1:21" x14ac:dyDescent="0.2"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</row>
    <row r="270" spans="1:21" x14ac:dyDescent="0.2"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</row>
    <row r="271" spans="1:21" ht="15" x14ac:dyDescent="0.25">
      <c r="A271" s="40" t="s">
        <v>336</v>
      </c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</row>
    <row r="272" spans="1:21" x14ac:dyDescent="0.2">
      <c r="B272" s="25" t="s">
        <v>275</v>
      </c>
      <c r="D272" s="44" t="s">
        <v>274</v>
      </c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</row>
    <row r="273" spans="1:21" ht="15" x14ac:dyDescent="0.25">
      <c r="A273" s="6" t="s">
        <v>258</v>
      </c>
      <c r="B273" s="6" t="s">
        <v>258</v>
      </c>
      <c r="C273" s="6" t="s">
        <v>273</v>
      </c>
      <c r="D273" s="65">
        <v>2018</v>
      </c>
      <c r="E273" s="65">
        <v>2019</v>
      </c>
      <c r="F273" s="65">
        <v>2020</v>
      </c>
      <c r="G273" s="65">
        <v>2021</v>
      </c>
      <c r="H273" s="65">
        <v>2022</v>
      </c>
      <c r="I273" s="65">
        <v>2023</v>
      </c>
      <c r="J273" s="65">
        <v>2024</v>
      </c>
      <c r="K273" s="65">
        <v>2025</v>
      </c>
      <c r="L273" s="65">
        <v>2026</v>
      </c>
      <c r="M273" s="65">
        <v>2027</v>
      </c>
      <c r="N273" s="65">
        <v>2028</v>
      </c>
      <c r="O273" s="65">
        <v>2029</v>
      </c>
      <c r="P273" s="65">
        <v>2030</v>
      </c>
      <c r="Q273" s="65">
        <v>2031</v>
      </c>
      <c r="R273" s="65">
        <v>2032</v>
      </c>
      <c r="S273" s="65">
        <v>2033</v>
      </c>
      <c r="T273" s="65">
        <v>2034</v>
      </c>
      <c r="U273" s="65">
        <v>2035</v>
      </c>
    </row>
    <row r="274" spans="1:21" x14ac:dyDescent="0.2">
      <c r="A274" s="6">
        <v>1</v>
      </c>
      <c r="B274" s="6">
        <v>2018</v>
      </c>
      <c r="C274" s="7">
        <f>SUM(D274:U274)</f>
        <v>0</v>
      </c>
      <c r="D274" s="7">
        <f>IF(AND(B274&gt;=B$40)*(B274&lt;H$40),G$40,0)</f>
        <v>0</v>
      </c>
      <c r="E274" s="7">
        <f t="shared" ref="E274:E305" si="93">IF(AND(B274&gt;=B$41)*(B274&lt;H$41),G$41,0)</f>
        <v>0</v>
      </c>
      <c r="F274" s="7">
        <f t="shared" ref="F274:F305" si="94">IF(AND(B274&gt;=B$42)*(B274&lt;H$42),G$42,0)</f>
        <v>0</v>
      </c>
      <c r="G274" s="7">
        <f t="shared" ref="G274:G305" si="95">IF(AND(B274&gt;=B$43)*(B274&lt;H$43),G$43,0)</f>
        <v>0</v>
      </c>
      <c r="H274" s="7">
        <f t="shared" ref="H274:H305" si="96">IF(AND(B274&gt;=B$44)*(B274&lt;H$44),G$44,0)</f>
        <v>0</v>
      </c>
      <c r="I274" s="7">
        <f t="shared" ref="I274:I305" si="97">IF(AND(B274&gt;=B$45)*(B274&lt;H$45),G$45,0)</f>
        <v>0</v>
      </c>
      <c r="J274" s="7">
        <f t="shared" ref="J274:J305" si="98">IF(AND(B274&gt;=B$46)*(B274&lt;H$46),G$46,0)</f>
        <v>0</v>
      </c>
      <c r="K274" s="7">
        <f t="shared" ref="K274:K305" si="99">IF(AND(B274&gt;=B$47)*(B274&lt;H$47),G$47,0)</f>
        <v>0</v>
      </c>
      <c r="L274" s="7">
        <f t="shared" ref="L274:L305" si="100">IF(AND(B274&gt;=B$48)*(B274&lt;H$48),G$48,0)</f>
        <v>0</v>
      </c>
      <c r="M274" s="7">
        <f t="shared" ref="M274:M305" si="101">IF(AND(B274&gt;=B$49)*(B274&lt;H$49),G$49,0)</f>
        <v>0</v>
      </c>
      <c r="N274" s="7">
        <f t="shared" ref="N274:N305" si="102">IF(AND(B274&gt;=B$50)*(B274&lt;H$50),G$50,0)</f>
        <v>0</v>
      </c>
      <c r="O274" s="7">
        <f t="shared" ref="O274:O305" si="103">IF(AND(B274&gt;=B$51)*(B274&lt;H$51),G$51,0)</f>
        <v>0</v>
      </c>
      <c r="P274" s="7">
        <f t="shared" ref="P274:P305" si="104">IF(AND(B274&gt;=B$52)*(B274&lt;H$52),G$52,0)</f>
        <v>0</v>
      </c>
      <c r="Q274" s="7">
        <f t="shared" ref="Q274:Q305" si="105">IF(AND(B274&gt;=B$53)*(B274&lt;H$53),G$53,0)</f>
        <v>0</v>
      </c>
      <c r="R274" s="7">
        <f t="shared" ref="R274:R305" si="106">IF(AND(B274&gt;=B$54)*(B274&lt;H$54),G$54,0)</f>
        <v>0</v>
      </c>
      <c r="S274" s="7">
        <f t="shared" ref="S274:S305" si="107">IF(AND(B274&gt;=B$55)*(B274&lt;H$55),G$55,0)</f>
        <v>0</v>
      </c>
      <c r="T274" s="7">
        <f t="shared" ref="T274:T305" si="108">IF(AND(B274&gt;=B$56)*(B274&lt;H$56),G$56,0)</f>
        <v>0</v>
      </c>
      <c r="U274" s="7">
        <f t="shared" ref="U274:U305" si="109">IF(AND(B274&gt;=B$57)*(B274&lt;H$57),G$57,0)</f>
        <v>0</v>
      </c>
    </row>
    <row r="275" spans="1:21" x14ac:dyDescent="0.2">
      <c r="A275" s="6">
        <v>2</v>
      </c>
      <c r="B275" s="6">
        <v>2019</v>
      </c>
      <c r="C275" s="7">
        <f t="shared" ref="C275:C338" si="110">SUM(D275:U275)</f>
        <v>0</v>
      </c>
      <c r="D275" s="7">
        <f t="shared" ref="D275:D305" si="111">IF(AND(B275&gt;=B$40)*(B275&lt;H$40),G$40,0)</f>
        <v>0</v>
      </c>
      <c r="E275" s="7">
        <f t="shared" si="93"/>
        <v>0</v>
      </c>
      <c r="F275" s="7">
        <f t="shared" si="94"/>
        <v>0</v>
      </c>
      <c r="G275" s="7">
        <f t="shared" si="95"/>
        <v>0</v>
      </c>
      <c r="H275" s="7">
        <f t="shared" si="96"/>
        <v>0</v>
      </c>
      <c r="I275" s="7">
        <f t="shared" si="97"/>
        <v>0</v>
      </c>
      <c r="J275" s="7">
        <f t="shared" si="98"/>
        <v>0</v>
      </c>
      <c r="K275" s="7">
        <f t="shared" si="99"/>
        <v>0</v>
      </c>
      <c r="L275" s="7">
        <f t="shared" si="100"/>
        <v>0</v>
      </c>
      <c r="M275" s="7">
        <f t="shared" si="101"/>
        <v>0</v>
      </c>
      <c r="N275" s="7">
        <f t="shared" si="102"/>
        <v>0</v>
      </c>
      <c r="O275" s="7">
        <f t="shared" si="103"/>
        <v>0</v>
      </c>
      <c r="P275" s="7">
        <f t="shared" si="104"/>
        <v>0</v>
      </c>
      <c r="Q275" s="7">
        <f t="shared" si="105"/>
        <v>0</v>
      </c>
      <c r="R275" s="7">
        <f t="shared" si="106"/>
        <v>0</v>
      </c>
      <c r="S275" s="7">
        <f t="shared" si="107"/>
        <v>0</v>
      </c>
      <c r="T275" s="7">
        <f t="shared" si="108"/>
        <v>0</v>
      </c>
      <c r="U275" s="7">
        <f t="shared" si="109"/>
        <v>0</v>
      </c>
    </row>
    <row r="276" spans="1:21" x14ac:dyDescent="0.2">
      <c r="A276" s="6">
        <v>3</v>
      </c>
      <c r="B276" s="6">
        <v>2020</v>
      </c>
      <c r="C276" s="7">
        <f t="shared" si="110"/>
        <v>0</v>
      </c>
      <c r="D276" s="7">
        <f t="shared" si="111"/>
        <v>0</v>
      </c>
      <c r="E276" s="7">
        <f t="shared" si="93"/>
        <v>0</v>
      </c>
      <c r="F276" s="7">
        <f t="shared" si="94"/>
        <v>0</v>
      </c>
      <c r="G276" s="7">
        <f t="shared" si="95"/>
        <v>0</v>
      </c>
      <c r="H276" s="7">
        <f t="shared" si="96"/>
        <v>0</v>
      </c>
      <c r="I276" s="7">
        <f t="shared" si="97"/>
        <v>0</v>
      </c>
      <c r="J276" s="7">
        <f t="shared" si="98"/>
        <v>0</v>
      </c>
      <c r="K276" s="7">
        <f t="shared" si="99"/>
        <v>0</v>
      </c>
      <c r="L276" s="7">
        <f t="shared" si="100"/>
        <v>0</v>
      </c>
      <c r="M276" s="7">
        <f t="shared" si="101"/>
        <v>0</v>
      </c>
      <c r="N276" s="7">
        <f t="shared" si="102"/>
        <v>0</v>
      </c>
      <c r="O276" s="7">
        <f t="shared" si="103"/>
        <v>0</v>
      </c>
      <c r="P276" s="7">
        <f t="shared" si="104"/>
        <v>0</v>
      </c>
      <c r="Q276" s="7">
        <f t="shared" si="105"/>
        <v>0</v>
      </c>
      <c r="R276" s="7">
        <f t="shared" si="106"/>
        <v>0</v>
      </c>
      <c r="S276" s="7">
        <f t="shared" si="107"/>
        <v>0</v>
      </c>
      <c r="T276" s="7">
        <f t="shared" si="108"/>
        <v>0</v>
      </c>
      <c r="U276" s="7">
        <f t="shared" si="109"/>
        <v>0</v>
      </c>
    </row>
    <row r="277" spans="1:21" x14ac:dyDescent="0.2">
      <c r="A277" s="6">
        <v>4</v>
      </c>
      <c r="B277" s="6">
        <v>2021</v>
      </c>
      <c r="C277" s="7">
        <f t="shared" si="110"/>
        <v>0</v>
      </c>
      <c r="D277" s="7">
        <f t="shared" si="111"/>
        <v>0</v>
      </c>
      <c r="E277" s="7">
        <f t="shared" si="93"/>
        <v>0</v>
      </c>
      <c r="F277" s="7">
        <f t="shared" si="94"/>
        <v>0</v>
      </c>
      <c r="G277" s="7">
        <f t="shared" si="95"/>
        <v>0</v>
      </c>
      <c r="H277" s="7">
        <f t="shared" si="96"/>
        <v>0</v>
      </c>
      <c r="I277" s="7">
        <f t="shared" si="97"/>
        <v>0</v>
      </c>
      <c r="J277" s="7">
        <f t="shared" si="98"/>
        <v>0</v>
      </c>
      <c r="K277" s="7">
        <f t="shared" si="99"/>
        <v>0</v>
      </c>
      <c r="L277" s="7">
        <f t="shared" si="100"/>
        <v>0</v>
      </c>
      <c r="M277" s="7">
        <f t="shared" si="101"/>
        <v>0</v>
      </c>
      <c r="N277" s="7">
        <f t="shared" si="102"/>
        <v>0</v>
      </c>
      <c r="O277" s="7">
        <f t="shared" si="103"/>
        <v>0</v>
      </c>
      <c r="P277" s="7">
        <f t="shared" si="104"/>
        <v>0</v>
      </c>
      <c r="Q277" s="7">
        <f t="shared" si="105"/>
        <v>0</v>
      </c>
      <c r="R277" s="7">
        <f t="shared" si="106"/>
        <v>0</v>
      </c>
      <c r="S277" s="7">
        <f t="shared" si="107"/>
        <v>0</v>
      </c>
      <c r="T277" s="7">
        <f t="shared" si="108"/>
        <v>0</v>
      </c>
      <c r="U277" s="7">
        <f t="shared" si="109"/>
        <v>0</v>
      </c>
    </row>
    <row r="278" spans="1:21" x14ac:dyDescent="0.2">
      <c r="A278" s="6">
        <v>5</v>
      </c>
      <c r="B278" s="6">
        <v>2022</v>
      </c>
      <c r="C278" s="7">
        <f t="shared" si="110"/>
        <v>0</v>
      </c>
      <c r="D278" s="7">
        <f t="shared" si="111"/>
        <v>0</v>
      </c>
      <c r="E278" s="7">
        <f t="shared" si="93"/>
        <v>0</v>
      </c>
      <c r="F278" s="7">
        <f t="shared" si="94"/>
        <v>0</v>
      </c>
      <c r="G278" s="7">
        <f t="shared" si="95"/>
        <v>0</v>
      </c>
      <c r="H278" s="7">
        <f t="shared" si="96"/>
        <v>0</v>
      </c>
      <c r="I278" s="7">
        <f t="shared" si="97"/>
        <v>0</v>
      </c>
      <c r="J278" s="7">
        <f t="shared" si="98"/>
        <v>0</v>
      </c>
      <c r="K278" s="7">
        <f t="shared" si="99"/>
        <v>0</v>
      </c>
      <c r="L278" s="7">
        <f t="shared" si="100"/>
        <v>0</v>
      </c>
      <c r="M278" s="7">
        <f t="shared" si="101"/>
        <v>0</v>
      </c>
      <c r="N278" s="7">
        <f t="shared" si="102"/>
        <v>0</v>
      </c>
      <c r="O278" s="7">
        <f t="shared" si="103"/>
        <v>0</v>
      </c>
      <c r="P278" s="7">
        <f t="shared" si="104"/>
        <v>0</v>
      </c>
      <c r="Q278" s="7">
        <f t="shared" si="105"/>
        <v>0</v>
      </c>
      <c r="R278" s="7">
        <f t="shared" si="106"/>
        <v>0</v>
      </c>
      <c r="S278" s="7">
        <f t="shared" si="107"/>
        <v>0</v>
      </c>
      <c r="T278" s="7">
        <f t="shared" si="108"/>
        <v>0</v>
      </c>
      <c r="U278" s="7">
        <f t="shared" si="109"/>
        <v>0</v>
      </c>
    </row>
    <row r="279" spans="1:21" x14ac:dyDescent="0.2">
      <c r="A279" s="6">
        <v>6</v>
      </c>
      <c r="B279" s="6">
        <v>2023</v>
      </c>
      <c r="C279" s="7">
        <f t="shared" si="110"/>
        <v>0</v>
      </c>
      <c r="D279" s="7">
        <f t="shared" si="111"/>
        <v>0</v>
      </c>
      <c r="E279" s="7">
        <f t="shared" si="93"/>
        <v>0</v>
      </c>
      <c r="F279" s="7">
        <f t="shared" si="94"/>
        <v>0</v>
      </c>
      <c r="G279" s="7">
        <f t="shared" si="95"/>
        <v>0</v>
      </c>
      <c r="H279" s="7">
        <f t="shared" si="96"/>
        <v>0</v>
      </c>
      <c r="I279" s="7">
        <f t="shared" si="97"/>
        <v>0</v>
      </c>
      <c r="J279" s="7">
        <f t="shared" si="98"/>
        <v>0</v>
      </c>
      <c r="K279" s="7">
        <f t="shared" si="99"/>
        <v>0</v>
      </c>
      <c r="L279" s="7">
        <f t="shared" si="100"/>
        <v>0</v>
      </c>
      <c r="M279" s="7">
        <f t="shared" si="101"/>
        <v>0</v>
      </c>
      <c r="N279" s="7">
        <f t="shared" si="102"/>
        <v>0</v>
      </c>
      <c r="O279" s="7">
        <f t="shared" si="103"/>
        <v>0</v>
      </c>
      <c r="P279" s="7">
        <f t="shared" si="104"/>
        <v>0</v>
      </c>
      <c r="Q279" s="7">
        <f t="shared" si="105"/>
        <v>0</v>
      </c>
      <c r="R279" s="7">
        <f t="shared" si="106"/>
        <v>0</v>
      </c>
      <c r="S279" s="7">
        <f t="shared" si="107"/>
        <v>0</v>
      </c>
      <c r="T279" s="7">
        <f t="shared" si="108"/>
        <v>0</v>
      </c>
      <c r="U279" s="7">
        <f t="shared" si="109"/>
        <v>0</v>
      </c>
    </row>
    <row r="280" spans="1:21" x14ac:dyDescent="0.2">
      <c r="A280" s="6">
        <v>7</v>
      </c>
      <c r="B280" s="6">
        <v>2024</v>
      </c>
      <c r="C280" s="7">
        <f t="shared" si="110"/>
        <v>0</v>
      </c>
      <c r="D280" s="7">
        <f t="shared" si="111"/>
        <v>0</v>
      </c>
      <c r="E280" s="7">
        <f t="shared" si="93"/>
        <v>0</v>
      </c>
      <c r="F280" s="7">
        <f t="shared" si="94"/>
        <v>0</v>
      </c>
      <c r="G280" s="7">
        <f t="shared" si="95"/>
        <v>0</v>
      </c>
      <c r="H280" s="7">
        <f t="shared" si="96"/>
        <v>0</v>
      </c>
      <c r="I280" s="7">
        <f t="shared" si="97"/>
        <v>0</v>
      </c>
      <c r="J280" s="7">
        <f t="shared" si="98"/>
        <v>0</v>
      </c>
      <c r="K280" s="7">
        <f t="shared" si="99"/>
        <v>0</v>
      </c>
      <c r="L280" s="7">
        <f t="shared" si="100"/>
        <v>0</v>
      </c>
      <c r="M280" s="7">
        <f t="shared" si="101"/>
        <v>0</v>
      </c>
      <c r="N280" s="7">
        <f t="shared" si="102"/>
        <v>0</v>
      </c>
      <c r="O280" s="7">
        <f t="shared" si="103"/>
        <v>0</v>
      </c>
      <c r="P280" s="7">
        <f t="shared" si="104"/>
        <v>0</v>
      </c>
      <c r="Q280" s="7">
        <f t="shared" si="105"/>
        <v>0</v>
      </c>
      <c r="R280" s="7">
        <f t="shared" si="106"/>
        <v>0</v>
      </c>
      <c r="S280" s="7">
        <f t="shared" si="107"/>
        <v>0</v>
      </c>
      <c r="T280" s="7">
        <f t="shared" si="108"/>
        <v>0</v>
      </c>
      <c r="U280" s="7">
        <f t="shared" si="109"/>
        <v>0</v>
      </c>
    </row>
    <row r="281" spans="1:21" x14ac:dyDescent="0.2">
      <c r="A281" s="6">
        <v>8</v>
      </c>
      <c r="B281" s="6">
        <v>2025</v>
      </c>
      <c r="C281" s="7">
        <f t="shared" si="110"/>
        <v>0</v>
      </c>
      <c r="D281" s="7">
        <f t="shared" si="111"/>
        <v>0</v>
      </c>
      <c r="E281" s="7">
        <f t="shared" si="93"/>
        <v>0</v>
      </c>
      <c r="F281" s="7">
        <f t="shared" si="94"/>
        <v>0</v>
      </c>
      <c r="G281" s="7">
        <f t="shared" si="95"/>
        <v>0</v>
      </c>
      <c r="H281" s="7">
        <f t="shared" si="96"/>
        <v>0</v>
      </c>
      <c r="I281" s="7">
        <f t="shared" si="97"/>
        <v>0</v>
      </c>
      <c r="J281" s="7">
        <f t="shared" si="98"/>
        <v>0</v>
      </c>
      <c r="K281" s="7">
        <f t="shared" si="99"/>
        <v>0</v>
      </c>
      <c r="L281" s="7">
        <f t="shared" si="100"/>
        <v>0</v>
      </c>
      <c r="M281" s="7">
        <f t="shared" si="101"/>
        <v>0</v>
      </c>
      <c r="N281" s="7">
        <f t="shared" si="102"/>
        <v>0</v>
      </c>
      <c r="O281" s="7">
        <f t="shared" si="103"/>
        <v>0</v>
      </c>
      <c r="P281" s="7">
        <f t="shared" si="104"/>
        <v>0</v>
      </c>
      <c r="Q281" s="7">
        <f t="shared" si="105"/>
        <v>0</v>
      </c>
      <c r="R281" s="7">
        <f t="shared" si="106"/>
        <v>0</v>
      </c>
      <c r="S281" s="7">
        <f t="shared" si="107"/>
        <v>0</v>
      </c>
      <c r="T281" s="7">
        <f t="shared" si="108"/>
        <v>0</v>
      </c>
      <c r="U281" s="7">
        <f t="shared" si="109"/>
        <v>0</v>
      </c>
    </row>
    <row r="282" spans="1:21" x14ac:dyDescent="0.2">
      <c r="A282" s="6">
        <v>9</v>
      </c>
      <c r="B282" s="6">
        <v>2026</v>
      </c>
      <c r="C282" s="7">
        <f t="shared" si="110"/>
        <v>0</v>
      </c>
      <c r="D282" s="7">
        <f t="shared" si="111"/>
        <v>0</v>
      </c>
      <c r="E282" s="7">
        <f t="shared" si="93"/>
        <v>0</v>
      </c>
      <c r="F282" s="7">
        <f t="shared" si="94"/>
        <v>0</v>
      </c>
      <c r="G282" s="7">
        <f t="shared" si="95"/>
        <v>0</v>
      </c>
      <c r="H282" s="7">
        <f t="shared" si="96"/>
        <v>0</v>
      </c>
      <c r="I282" s="7">
        <f t="shared" si="97"/>
        <v>0</v>
      </c>
      <c r="J282" s="7">
        <f t="shared" si="98"/>
        <v>0</v>
      </c>
      <c r="K282" s="7">
        <f t="shared" si="99"/>
        <v>0</v>
      </c>
      <c r="L282" s="7">
        <f t="shared" si="100"/>
        <v>0</v>
      </c>
      <c r="M282" s="7">
        <f t="shared" si="101"/>
        <v>0</v>
      </c>
      <c r="N282" s="7">
        <f t="shared" si="102"/>
        <v>0</v>
      </c>
      <c r="O282" s="7">
        <f t="shared" si="103"/>
        <v>0</v>
      </c>
      <c r="P282" s="7">
        <f t="shared" si="104"/>
        <v>0</v>
      </c>
      <c r="Q282" s="7">
        <f t="shared" si="105"/>
        <v>0</v>
      </c>
      <c r="R282" s="7">
        <f t="shared" si="106"/>
        <v>0</v>
      </c>
      <c r="S282" s="7">
        <f t="shared" si="107"/>
        <v>0</v>
      </c>
      <c r="T282" s="7">
        <f t="shared" si="108"/>
        <v>0</v>
      </c>
      <c r="U282" s="7">
        <f t="shared" si="109"/>
        <v>0</v>
      </c>
    </row>
    <row r="283" spans="1:21" x14ac:dyDescent="0.2">
      <c r="A283" s="6">
        <v>10</v>
      </c>
      <c r="B283" s="6">
        <v>2027</v>
      </c>
      <c r="C283" s="7">
        <f t="shared" si="110"/>
        <v>0</v>
      </c>
      <c r="D283" s="7">
        <f t="shared" si="111"/>
        <v>0</v>
      </c>
      <c r="E283" s="7">
        <f t="shared" si="93"/>
        <v>0</v>
      </c>
      <c r="F283" s="7">
        <f t="shared" si="94"/>
        <v>0</v>
      </c>
      <c r="G283" s="7">
        <f t="shared" si="95"/>
        <v>0</v>
      </c>
      <c r="H283" s="7">
        <f t="shared" si="96"/>
        <v>0</v>
      </c>
      <c r="I283" s="7">
        <f t="shared" si="97"/>
        <v>0</v>
      </c>
      <c r="J283" s="7">
        <f t="shared" si="98"/>
        <v>0</v>
      </c>
      <c r="K283" s="7">
        <f t="shared" si="99"/>
        <v>0</v>
      </c>
      <c r="L283" s="7">
        <f t="shared" si="100"/>
        <v>0</v>
      </c>
      <c r="M283" s="7">
        <f t="shared" si="101"/>
        <v>0</v>
      </c>
      <c r="N283" s="7">
        <f t="shared" si="102"/>
        <v>0</v>
      </c>
      <c r="O283" s="7">
        <f t="shared" si="103"/>
        <v>0</v>
      </c>
      <c r="P283" s="7">
        <f t="shared" si="104"/>
        <v>0</v>
      </c>
      <c r="Q283" s="7">
        <f t="shared" si="105"/>
        <v>0</v>
      </c>
      <c r="R283" s="7">
        <f t="shared" si="106"/>
        <v>0</v>
      </c>
      <c r="S283" s="7">
        <f t="shared" si="107"/>
        <v>0</v>
      </c>
      <c r="T283" s="7">
        <f t="shared" si="108"/>
        <v>0</v>
      </c>
      <c r="U283" s="7">
        <f t="shared" si="109"/>
        <v>0</v>
      </c>
    </row>
    <row r="284" spans="1:21" hidden="1" outlineLevel="1" x14ac:dyDescent="0.2">
      <c r="A284" s="6">
        <v>11</v>
      </c>
      <c r="B284" s="6">
        <v>2028</v>
      </c>
      <c r="C284" s="7">
        <f t="shared" si="110"/>
        <v>0</v>
      </c>
      <c r="D284" s="7">
        <f>IF(AND(B284&gt;=B$40)*(B284&lt;H$40),G$40,0)</f>
        <v>0</v>
      </c>
      <c r="E284" s="7">
        <f t="shared" si="93"/>
        <v>0</v>
      </c>
      <c r="F284" s="7">
        <f t="shared" si="94"/>
        <v>0</v>
      </c>
      <c r="G284" s="7">
        <f t="shared" si="95"/>
        <v>0</v>
      </c>
      <c r="H284" s="7">
        <f t="shared" si="96"/>
        <v>0</v>
      </c>
      <c r="I284" s="7">
        <f t="shared" si="97"/>
        <v>0</v>
      </c>
      <c r="J284" s="7">
        <f t="shared" si="98"/>
        <v>0</v>
      </c>
      <c r="K284" s="7">
        <f t="shared" si="99"/>
        <v>0</v>
      </c>
      <c r="L284" s="7">
        <f t="shared" si="100"/>
        <v>0</v>
      </c>
      <c r="M284" s="7">
        <f t="shared" si="101"/>
        <v>0</v>
      </c>
      <c r="N284" s="7">
        <f t="shared" si="102"/>
        <v>0</v>
      </c>
      <c r="O284" s="7">
        <f t="shared" si="103"/>
        <v>0</v>
      </c>
      <c r="P284" s="7">
        <f t="shared" si="104"/>
        <v>0</v>
      </c>
      <c r="Q284" s="7">
        <f t="shared" si="105"/>
        <v>0</v>
      </c>
      <c r="R284" s="7">
        <f t="shared" si="106"/>
        <v>0</v>
      </c>
      <c r="S284" s="7">
        <f t="shared" si="107"/>
        <v>0</v>
      </c>
      <c r="T284" s="7">
        <f t="shared" si="108"/>
        <v>0</v>
      </c>
      <c r="U284" s="7">
        <f t="shared" si="109"/>
        <v>0</v>
      </c>
    </row>
    <row r="285" spans="1:21" hidden="1" outlineLevel="1" x14ac:dyDescent="0.2">
      <c r="A285" s="6">
        <v>12</v>
      </c>
      <c r="B285" s="6">
        <v>2029</v>
      </c>
      <c r="C285" s="7">
        <f t="shared" si="110"/>
        <v>0</v>
      </c>
      <c r="D285" s="7">
        <f t="shared" si="111"/>
        <v>0</v>
      </c>
      <c r="E285" s="7">
        <f t="shared" si="93"/>
        <v>0</v>
      </c>
      <c r="F285" s="7">
        <f t="shared" si="94"/>
        <v>0</v>
      </c>
      <c r="G285" s="7">
        <f t="shared" si="95"/>
        <v>0</v>
      </c>
      <c r="H285" s="7">
        <f t="shared" si="96"/>
        <v>0</v>
      </c>
      <c r="I285" s="7">
        <f t="shared" si="97"/>
        <v>0</v>
      </c>
      <c r="J285" s="7">
        <f t="shared" si="98"/>
        <v>0</v>
      </c>
      <c r="K285" s="7">
        <f t="shared" si="99"/>
        <v>0</v>
      </c>
      <c r="L285" s="7">
        <f t="shared" si="100"/>
        <v>0</v>
      </c>
      <c r="M285" s="7">
        <f t="shared" si="101"/>
        <v>0</v>
      </c>
      <c r="N285" s="7">
        <f t="shared" si="102"/>
        <v>0</v>
      </c>
      <c r="O285" s="7">
        <f t="shared" si="103"/>
        <v>0</v>
      </c>
      <c r="P285" s="7">
        <f t="shared" si="104"/>
        <v>0</v>
      </c>
      <c r="Q285" s="7">
        <f t="shared" si="105"/>
        <v>0</v>
      </c>
      <c r="R285" s="7">
        <f t="shared" si="106"/>
        <v>0</v>
      </c>
      <c r="S285" s="7">
        <f t="shared" si="107"/>
        <v>0</v>
      </c>
      <c r="T285" s="7">
        <f t="shared" si="108"/>
        <v>0</v>
      </c>
      <c r="U285" s="7">
        <f t="shared" si="109"/>
        <v>0</v>
      </c>
    </row>
    <row r="286" spans="1:21" hidden="1" outlineLevel="1" x14ac:dyDescent="0.2">
      <c r="A286" s="6">
        <v>13</v>
      </c>
      <c r="B286" s="6">
        <v>2030</v>
      </c>
      <c r="C286" s="7">
        <f t="shared" si="110"/>
        <v>0</v>
      </c>
      <c r="D286" s="7">
        <f t="shared" si="111"/>
        <v>0</v>
      </c>
      <c r="E286" s="7">
        <f t="shared" si="93"/>
        <v>0</v>
      </c>
      <c r="F286" s="7">
        <f t="shared" si="94"/>
        <v>0</v>
      </c>
      <c r="G286" s="7">
        <f t="shared" si="95"/>
        <v>0</v>
      </c>
      <c r="H286" s="7">
        <f t="shared" si="96"/>
        <v>0</v>
      </c>
      <c r="I286" s="7">
        <f t="shared" si="97"/>
        <v>0</v>
      </c>
      <c r="J286" s="7">
        <f t="shared" si="98"/>
        <v>0</v>
      </c>
      <c r="K286" s="7">
        <f t="shared" si="99"/>
        <v>0</v>
      </c>
      <c r="L286" s="7">
        <f t="shared" si="100"/>
        <v>0</v>
      </c>
      <c r="M286" s="7">
        <f t="shared" si="101"/>
        <v>0</v>
      </c>
      <c r="N286" s="7">
        <f t="shared" si="102"/>
        <v>0</v>
      </c>
      <c r="O286" s="7">
        <f t="shared" si="103"/>
        <v>0</v>
      </c>
      <c r="P286" s="7">
        <f t="shared" si="104"/>
        <v>0</v>
      </c>
      <c r="Q286" s="7">
        <f t="shared" si="105"/>
        <v>0</v>
      </c>
      <c r="R286" s="7">
        <f t="shared" si="106"/>
        <v>0</v>
      </c>
      <c r="S286" s="7">
        <f t="shared" si="107"/>
        <v>0</v>
      </c>
      <c r="T286" s="7">
        <f t="shared" si="108"/>
        <v>0</v>
      </c>
      <c r="U286" s="7">
        <f t="shared" si="109"/>
        <v>0</v>
      </c>
    </row>
    <row r="287" spans="1:21" hidden="1" outlineLevel="1" x14ac:dyDescent="0.2">
      <c r="A287" s="6">
        <v>14</v>
      </c>
      <c r="B287" s="6">
        <v>2031</v>
      </c>
      <c r="C287" s="7">
        <f t="shared" si="110"/>
        <v>0</v>
      </c>
      <c r="D287" s="7">
        <f t="shared" si="111"/>
        <v>0</v>
      </c>
      <c r="E287" s="7">
        <f t="shared" si="93"/>
        <v>0</v>
      </c>
      <c r="F287" s="7">
        <f t="shared" si="94"/>
        <v>0</v>
      </c>
      <c r="G287" s="7">
        <f t="shared" si="95"/>
        <v>0</v>
      </c>
      <c r="H287" s="7">
        <f t="shared" si="96"/>
        <v>0</v>
      </c>
      <c r="I287" s="7">
        <f t="shared" si="97"/>
        <v>0</v>
      </c>
      <c r="J287" s="7">
        <f t="shared" si="98"/>
        <v>0</v>
      </c>
      <c r="K287" s="7">
        <f t="shared" si="99"/>
        <v>0</v>
      </c>
      <c r="L287" s="7">
        <f t="shared" si="100"/>
        <v>0</v>
      </c>
      <c r="M287" s="7">
        <f t="shared" si="101"/>
        <v>0</v>
      </c>
      <c r="N287" s="7">
        <f t="shared" si="102"/>
        <v>0</v>
      </c>
      <c r="O287" s="7">
        <f t="shared" si="103"/>
        <v>0</v>
      </c>
      <c r="P287" s="7">
        <f t="shared" si="104"/>
        <v>0</v>
      </c>
      <c r="Q287" s="7">
        <f t="shared" si="105"/>
        <v>0</v>
      </c>
      <c r="R287" s="7">
        <f t="shared" si="106"/>
        <v>0</v>
      </c>
      <c r="S287" s="7">
        <f t="shared" si="107"/>
        <v>0</v>
      </c>
      <c r="T287" s="7">
        <f t="shared" si="108"/>
        <v>0</v>
      </c>
      <c r="U287" s="7">
        <f t="shared" si="109"/>
        <v>0</v>
      </c>
    </row>
    <row r="288" spans="1:21" hidden="1" outlineLevel="1" x14ac:dyDescent="0.2">
      <c r="A288" s="6">
        <v>15</v>
      </c>
      <c r="B288" s="6">
        <v>2032</v>
      </c>
      <c r="C288" s="7">
        <f t="shared" si="110"/>
        <v>0</v>
      </c>
      <c r="D288" s="7">
        <f t="shared" si="111"/>
        <v>0</v>
      </c>
      <c r="E288" s="7">
        <f t="shared" si="93"/>
        <v>0</v>
      </c>
      <c r="F288" s="7">
        <f t="shared" si="94"/>
        <v>0</v>
      </c>
      <c r="G288" s="7">
        <f t="shared" si="95"/>
        <v>0</v>
      </c>
      <c r="H288" s="7">
        <f t="shared" si="96"/>
        <v>0</v>
      </c>
      <c r="I288" s="7">
        <f t="shared" si="97"/>
        <v>0</v>
      </c>
      <c r="J288" s="7">
        <f t="shared" si="98"/>
        <v>0</v>
      </c>
      <c r="K288" s="7">
        <f t="shared" si="99"/>
        <v>0</v>
      </c>
      <c r="L288" s="7">
        <f t="shared" si="100"/>
        <v>0</v>
      </c>
      <c r="M288" s="7">
        <f t="shared" si="101"/>
        <v>0</v>
      </c>
      <c r="N288" s="7">
        <f t="shared" si="102"/>
        <v>0</v>
      </c>
      <c r="O288" s="7">
        <f t="shared" si="103"/>
        <v>0</v>
      </c>
      <c r="P288" s="7">
        <f t="shared" si="104"/>
        <v>0</v>
      </c>
      <c r="Q288" s="7">
        <f t="shared" si="105"/>
        <v>0</v>
      </c>
      <c r="R288" s="7">
        <f t="shared" si="106"/>
        <v>0</v>
      </c>
      <c r="S288" s="7">
        <f t="shared" si="107"/>
        <v>0</v>
      </c>
      <c r="T288" s="7">
        <f t="shared" si="108"/>
        <v>0</v>
      </c>
      <c r="U288" s="7">
        <f t="shared" si="109"/>
        <v>0</v>
      </c>
    </row>
    <row r="289" spans="1:21" hidden="1" outlineLevel="1" x14ac:dyDescent="0.2">
      <c r="A289" s="6">
        <v>16</v>
      </c>
      <c r="B289" s="6">
        <v>2033</v>
      </c>
      <c r="C289" s="7">
        <f t="shared" si="110"/>
        <v>0</v>
      </c>
      <c r="D289" s="7">
        <f t="shared" si="111"/>
        <v>0</v>
      </c>
      <c r="E289" s="7">
        <f t="shared" si="93"/>
        <v>0</v>
      </c>
      <c r="F289" s="7">
        <f t="shared" si="94"/>
        <v>0</v>
      </c>
      <c r="G289" s="7">
        <f t="shared" si="95"/>
        <v>0</v>
      </c>
      <c r="H289" s="7">
        <f t="shared" si="96"/>
        <v>0</v>
      </c>
      <c r="I289" s="7">
        <f t="shared" si="97"/>
        <v>0</v>
      </c>
      <c r="J289" s="7">
        <f t="shared" si="98"/>
        <v>0</v>
      </c>
      <c r="K289" s="7">
        <f t="shared" si="99"/>
        <v>0</v>
      </c>
      <c r="L289" s="7">
        <f t="shared" si="100"/>
        <v>0</v>
      </c>
      <c r="M289" s="7">
        <f t="shared" si="101"/>
        <v>0</v>
      </c>
      <c r="N289" s="7">
        <f t="shared" si="102"/>
        <v>0</v>
      </c>
      <c r="O289" s="7">
        <f t="shared" si="103"/>
        <v>0</v>
      </c>
      <c r="P289" s="7">
        <f t="shared" si="104"/>
        <v>0</v>
      </c>
      <c r="Q289" s="7">
        <f t="shared" si="105"/>
        <v>0</v>
      </c>
      <c r="R289" s="7">
        <f t="shared" si="106"/>
        <v>0</v>
      </c>
      <c r="S289" s="7">
        <f t="shared" si="107"/>
        <v>0</v>
      </c>
      <c r="T289" s="7">
        <f t="shared" si="108"/>
        <v>0</v>
      </c>
      <c r="U289" s="7">
        <f t="shared" si="109"/>
        <v>0</v>
      </c>
    </row>
    <row r="290" spans="1:21" hidden="1" outlineLevel="1" x14ac:dyDescent="0.2">
      <c r="A290" s="6">
        <v>17</v>
      </c>
      <c r="B290" s="6">
        <v>2034</v>
      </c>
      <c r="C290" s="7">
        <f t="shared" si="110"/>
        <v>0</v>
      </c>
      <c r="D290" s="7">
        <f t="shared" si="111"/>
        <v>0</v>
      </c>
      <c r="E290" s="7">
        <f t="shared" si="93"/>
        <v>0</v>
      </c>
      <c r="F290" s="7">
        <f t="shared" si="94"/>
        <v>0</v>
      </c>
      <c r="G290" s="7">
        <f t="shared" si="95"/>
        <v>0</v>
      </c>
      <c r="H290" s="7">
        <f t="shared" si="96"/>
        <v>0</v>
      </c>
      <c r="I290" s="7">
        <f t="shared" si="97"/>
        <v>0</v>
      </c>
      <c r="J290" s="7">
        <f t="shared" si="98"/>
        <v>0</v>
      </c>
      <c r="K290" s="7">
        <f t="shared" si="99"/>
        <v>0</v>
      </c>
      <c r="L290" s="7">
        <f t="shared" si="100"/>
        <v>0</v>
      </c>
      <c r="M290" s="7">
        <f t="shared" si="101"/>
        <v>0</v>
      </c>
      <c r="N290" s="7">
        <f t="shared" si="102"/>
        <v>0</v>
      </c>
      <c r="O290" s="7">
        <f t="shared" si="103"/>
        <v>0</v>
      </c>
      <c r="P290" s="7">
        <f t="shared" si="104"/>
        <v>0</v>
      </c>
      <c r="Q290" s="7">
        <f t="shared" si="105"/>
        <v>0</v>
      </c>
      <c r="R290" s="7">
        <f t="shared" si="106"/>
        <v>0</v>
      </c>
      <c r="S290" s="7">
        <f t="shared" si="107"/>
        <v>0</v>
      </c>
      <c r="T290" s="7">
        <f t="shared" si="108"/>
        <v>0</v>
      </c>
      <c r="U290" s="7">
        <f t="shared" si="109"/>
        <v>0</v>
      </c>
    </row>
    <row r="291" spans="1:21" hidden="1" outlineLevel="1" x14ac:dyDescent="0.2">
      <c r="A291" s="6">
        <v>18</v>
      </c>
      <c r="B291" s="6">
        <v>2035</v>
      </c>
      <c r="C291" s="7">
        <f t="shared" si="110"/>
        <v>0</v>
      </c>
      <c r="D291" s="7">
        <f t="shared" si="111"/>
        <v>0</v>
      </c>
      <c r="E291" s="7">
        <f t="shared" si="93"/>
        <v>0</v>
      </c>
      <c r="F291" s="7">
        <f t="shared" si="94"/>
        <v>0</v>
      </c>
      <c r="G291" s="7">
        <f t="shared" si="95"/>
        <v>0</v>
      </c>
      <c r="H291" s="7">
        <f t="shared" si="96"/>
        <v>0</v>
      </c>
      <c r="I291" s="7">
        <f t="shared" si="97"/>
        <v>0</v>
      </c>
      <c r="J291" s="7">
        <f t="shared" si="98"/>
        <v>0</v>
      </c>
      <c r="K291" s="7">
        <f t="shared" si="99"/>
        <v>0</v>
      </c>
      <c r="L291" s="7">
        <f t="shared" si="100"/>
        <v>0</v>
      </c>
      <c r="M291" s="7">
        <f t="shared" si="101"/>
        <v>0</v>
      </c>
      <c r="N291" s="7">
        <f t="shared" si="102"/>
        <v>0</v>
      </c>
      <c r="O291" s="7">
        <f t="shared" si="103"/>
        <v>0</v>
      </c>
      <c r="P291" s="7">
        <f t="shared" si="104"/>
        <v>0</v>
      </c>
      <c r="Q291" s="7">
        <f t="shared" si="105"/>
        <v>0</v>
      </c>
      <c r="R291" s="7">
        <f t="shared" si="106"/>
        <v>0</v>
      </c>
      <c r="S291" s="7">
        <f t="shared" si="107"/>
        <v>0</v>
      </c>
      <c r="T291" s="7">
        <f t="shared" si="108"/>
        <v>0</v>
      </c>
      <c r="U291" s="7">
        <f t="shared" si="109"/>
        <v>0</v>
      </c>
    </row>
    <row r="292" spans="1:21" hidden="1" outlineLevel="1" x14ac:dyDescent="0.2">
      <c r="A292" s="6">
        <v>19</v>
      </c>
      <c r="B292" s="6">
        <v>2036</v>
      </c>
      <c r="C292" s="7">
        <f t="shared" si="110"/>
        <v>0</v>
      </c>
      <c r="D292" s="7">
        <f t="shared" si="111"/>
        <v>0</v>
      </c>
      <c r="E292" s="7">
        <f t="shared" si="93"/>
        <v>0</v>
      </c>
      <c r="F292" s="7">
        <f t="shared" si="94"/>
        <v>0</v>
      </c>
      <c r="G292" s="7">
        <f t="shared" si="95"/>
        <v>0</v>
      </c>
      <c r="H292" s="7">
        <f t="shared" si="96"/>
        <v>0</v>
      </c>
      <c r="I292" s="7">
        <f t="shared" si="97"/>
        <v>0</v>
      </c>
      <c r="J292" s="7">
        <f t="shared" si="98"/>
        <v>0</v>
      </c>
      <c r="K292" s="7">
        <f t="shared" si="99"/>
        <v>0</v>
      </c>
      <c r="L292" s="7">
        <f t="shared" si="100"/>
        <v>0</v>
      </c>
      <c r="M292" s="7">
        <f t="shared" si="101"/>
        <v>0</v>
      </c>
      <c r="N292" s="7">
        <f t="shared" si="102"/>
        <v>0</v>
      </c>
      <c r="O292" s="7">
        <f t="shared" si="103"/>
        <v>0</v>
      </c>
      <c r="P292" s="7">
        <f t="shared" si="104"/>
        <v>0</v>
      </c>
      <c r="Q292" s="7">
        <f t="shared" si="105"/>
        <v>0</v>
      </c>
      <c r="R292" s="7">
        <f t="shared" si="106"/>
        <v>0</v>
      </c>
      <c r="S292" s="7">
        <f t="shared" si="107"/>
        <v>0</v>
      </c>
      <c r="T292" s="7">
        <f t="shared" si="108"/>
        <v>0</v>
      </c>
      <c r="U292" s="7">
        <f t="shared" si="109"/>
        <v>0</v>
      </c>
    </row>
    <row r="293" spans="1:21" hidden="1" outlineLevel="1" x14ac:dyDescent="0.2">
      <c r="A293" s="6">
        <v>20</v>
      </c>
      <c r="B293" s="6">
        <v>2037</v>
      </c>
      <c r="C293" s="7">
        <f t="shared" si="110"/>
        <v>0</v>
      </c>
      <c r="D293" s="7">
        <f t="shared" si="111"/>
        <v>0</v>
      </c>
      <c r="E293" s="7">
        <f t="shared" si="93"/>
        <v>0</v>
      </c>
      <c r="F293" s="7">
        <f t="shared" si="94"/>
        <v>0</v>
      </c>
      <c r="G293" s="7">
        <f t="shared" si="95"/>
        <v>0</v>
      </c>
      <c r="H293" s="7">
        <f t="shared" si="96"/>
        <v>0</v>
      </c>
      <c r="I293" s="7">
        <f t="shared" si="97"/>
        <v>0</v>
      </c>
      <c r="J293" s="7">
        <f t="shared" si="98"/>
        <v>0</v>
      </c>
      <c r="K293" s="7">
        <f t="shared" si="99"/>
        <v>0</v>
      </c>
      <c r="L293" s="7">
        <f t="shared" si="100"/>
        <v>0</v>
      </c>
      <c r="M293" s="7">
        <f t="shared" si="101"/>
        <v>0</v>
      </c>
      <c r="N293" s="7">
        <f t="shared" si="102"/>
        <v>0</v>
      </c>
      <c r="O293" s="7">
        <f t="shared" si="103"/>
        <v>0</v>
      </c>
      <c r="P293" s="7">
        <f t="shared" si="104"/>
        <v>0</v>
      </c>
      <c r="Q293" s="7">
        <f t="shared" si="105"/>
        <v>0</v>
      </c>
      <c r="R293" s="7">
        <f t="shared" si="106"/>
        <v>0</v>
      </c>
      <c r="S293" s="7">
        <f t="shared" si="107"/>
        <v>0</v>
      </c>
      <c r="T293" s="7">
        <f t="shared" si="108"/>
        <v>0</v>
      </c>
      <c r="U293" s="7">
        <f t="shared" si="109"/>
        <v>0</v>
      </c>
    </row>
    <row r="294" spans="1:21" hidden="1" outlineLevel="1" x14ac:dyDescent="0.2">
      <c r="A294" s="6">
        <v>21</v>
      </c>
      <c r="B294" s="6">
        <v>2038</v>
      </c>
      <c r="C294" s="7">
        <f t="shared" si="110"/>
        <v>0</v>
      </c>
      <c r="D294" s="7">
        <f t="shared" si="111"/>
        <v>0</v>
      </c>
      <c r="E294" s="7">
        <f t="shared" si="93"/>
        <v>0</v>
      </c>
      <c r="F294" s="7">
        <f t="shared" si="94"/>
        <v>0</v>
      </c>
      <c r="G294" s="7">
        <f t="shared" si="95"/>
        <v>0</v>
      </c>
      <c r="H294" s="7">
        <f t="shared" si="96"/>
        <v>0</v>
      </c>
      <c r="I294" s="7">
        <f t="shared" si="97"/>
        <v>0</v>
      </c>
      <c r="J294" s="7">
        <f t="shared" si="98"/>
        <v>0</v>
      </c>
      <c r="K294" s="7">
        <f t="shared" si="99"/>
        <v>0</v>
      </c>
      <c r="L294" s="7">
        <f t="shared" si="100"/>
        <v>0</v>
      </c>
      <c r="M294" s="7">
        <f t="shared" si="101"/>
        <v>0</v>
      </c>
      <c r="N294" s="7">
        <f t="shared" si="102"/>
        <v>0</v>
      </c>
      <c r="O294" s="7">
        <f t="shared" si="103"/>
        <v>0</v>
      </c>
      <c r="P294" s="7">
        <f t="shared" si="104"/>
        <v>0</v>
      </c>
      <c r="Q294" s="7">
        <f t="shared" si="105"/>
        <v>0</v>
      </c>
      <c r="R294" s="7">
        <f t="shared" si="106"/>
        <v>0</v>
      </c>
      <c r="S294" s="7">
        <f t="shared" si="107"/>
        <v>0</v>
      </c>
      <c r="T294" s="7">
        <f t="shared" si="108"/>
        <v>0</v>
      </c>
      <c r="U294" s="7">
        <f t="shared" si="109"/>
        <v>0</v>
      </c>
    </row>
    <row r="295" spans="1:21" hidden="1" outlineLevel="1" x14ac:dyDescent="0.2">
      <c r="A295" s="6">
        <v>22</v>
      </c>
      <c r="B295" s="6">
        <v>2039</v>
      </c>
      <c r="C295" s="7">
        <f t="shared" si="110"/>
        <v>0</v>
      </c>
      <c r="D295" s="7">
        <f t="shared" si="111"/>
        <v>0</v>
      </c>
      <c r="E295" s="7">
        <f t="shared" si="93"/>
        <v>0</v>
      </c>
      <c r="F295" s="7">
        <f t="shared" si="94"/>
        <v>0</v>
      </c>
      <c r="G295" s="7">
        <f t="shared" si="95"/>
        <v>0</v>
      </c>
      <c r="H295" s="7">
        <f t="shared" si="96"/>
        <v>0</v>
      </c>
      <c r="I295" s="7">
        <f t="shared" si="97"/>
        <v>0</v>
      </c>
      <c r="J295" s="7">
        <f t="shared" si="98"/>
        <v>0</v>
      </c>
      <c r="K295" s="7">
        <f t="shared" si="99"/>
        <v>0</v>
      </c>
      <c r="L295" s="7">
        <f t="shared" si="100"/>
        <v>0</v>
      </c>
      <c r="M295" s="7">
        <f t="shared" si="101"/>
        <v>0</v>
      </c>
      <c r="N295" s="7">
        <f t="shared" si="102"/>
        <v>0</v>
      </c>
      <c r="O295" s="7">
        <f t="shared" si="103"/>
        <v>0</v>
      </c>
      <c r="P295" s="7">
        <f t="shared" si="104"/>
        <v>0</v>
      </c>
      <c r="Q295" s="7">
        <f t="shared" si="105"/>
        <v>0</v>
      </c>
      <c r="R295" s="7">
        <f t="shared" si="106"/>
        <v>0</v>
      </c>
      <c r="S295" s="7">
        <f t="shared" si="107"/>
        <v>0</v>
      </c>
      <c r="T295" s="7">
        <f t="shared" si="108"/>
        <v>0</v>
      </c>
      <c r="U295" s="7">
        <f t="shared" si="109"/>
        <v>0</v>
      </c>
    </row>
    <row r="296" spans="1:21" hidden="1" outlineLevel="1" x14ac:dyDescent="0.2">
      <c r="A296" s="6">
        <v>23</v>
      </c>
      <c r="B296" s="6">
        <v>2040</v>
      </c>
      <c r="C296" s="7">
        <f t="shared" si="110"/>
        <v>0</v>
      </c>
      <c r="D296" s="7">
        <f t="shared" si="111"/>
        <v>0</v>
      </c>
      <c r="E296" s="7">
        <f t="shared" si="93"/>
        <v>0</v>
      </c>
      <c r="F296" s="7">
        <f t="shared" si="94"/>
        <v>0</v>
      </c>
      <c r="G296" s="7">
        <f t="shared" si="95"/>
        <v>0</v>
      </c>
      <c r="H296" s="7">
        <f t="shared" si="96"/>
        <v>0</v>
      </c>
      <c r="I296" s="7">
        <f t="shared" si="97"/>
        <v>0</v>
      </c>
      <c r="J296" s="7">
        <f t="shared" si="98"/>
        <v>0</v>
      </c>
      <c r="K296" s="7">
        <f t="shared" si="99"/>
        <v>0</v>
      </c>
      <c r="L296" s="7">
        <f t="shared" si="100"/>
        <v>0</v>
      </c>
      <c r="M296" s="7">
        <f t="shared" si="101"/>
        <v>0</v>
      </c>
      <c r="N296" s="7">
        <f t="shared" si="102"/>
        <v>0</v>
      </c>
      <c r="O296" s="7">
        <f t="shared" si="103"/>
        <v>0</v>
      </c>
      <c r="P296" s="7">
        <f t="shared" si="104"/>
        <v>0</v>
      </c>
      <c r="Q296" s="7">
        <f t="shared" si="105"/>
        <v>0</v>
      </c>
      <c r="R296" s="7">
        <f t="shared" si="106"/>
        <v>0</v>
      </c>
      <c r="S296" s="7">
        <f t="shared" si="107"/>
        <v>0</v>
      </c>
      <c r="T296" s="7">
        <f t="shared" si="108"/>
        <v>0</v>
      </c>
      <c r="U296" s="7">
        <f t="shared" si="109"/>
        <v>0</v>
      </c>
    </row>
    <row r="297" spans="1:21" hidden="1" outlineLevel="1" x14ac:dyDescent="0.2">
      <c r="A297" s="6">
        <v>24</v>
      </c>
      <c r="B297" s="6">
        <v>2041</v>
      </c>
      <c r="C297" s="7">
        <f t="shared" si="110"/>
        <v>0</v>
      </c>
      <c r="D297" s="7">
        <f t="shared" si="111"/>
        <v>0</v>
      </c>
      <c r="E297" s="7">
        <f t="shared" si="93"/>
        <v>0</v>
      </c>
      <c r="F297" s="7">
        <f t="shared" si="94"/>
        <v>0</v>
      </c>
      <c r="G297" s="7">
        <f t="shared" si="95"/>
        <v>0</v>
      </c>
      <c r="H297" s="7">
        <f t="shared" si="96"/>
        <v>0</v>
      </c>
      <c r="I297" s="7">
        <f t="shared" si="97"/>
        <v>0</v>
      </c>
      <c r="J297" s="7">
        <f t="shared" si="98"/>
        <v>0</v>
      </c>
      <c r="K297" s="7">
        <f t="shared" si="99"/>
        <v>0</v>
      </c>
      <c r="L297" s="7">
        <f t="shared" si="100"/>
        <v>0</v>
      </c>
      <c r="M297" s="7">
        <f t="shared" si="101"/>
        <v>0</v>
      </c>
      <c r="N297" s="7">
        <f t="shared" si="102"/>
        <v>0</v>
      </c>
      <c r="O297" s="7">
        <f t="shared" si="103"/>
        <v>0</v>
      </c>
      <c r="P297" s="7">
        <f t="shared" si="104"/>
        <v>0</v>
      </c>
      <c r="Q297" s="7">
        <f t="shared" si="105"/>
        <v>0</v>
      </c>
      <c r="R297" s="7">
        <f t="shared" si="106"/>
        <v>0</v>
      </c>
      <c r="S297" s="7">
        <f t="shared" si="107"/>
        <v>0</v>
      </c>
      <c r="T297" s="7">
        <f t="shared" si="108"/>
        <v>0</v>
      </c>
      <c r="U297" s="7">
        <f t="shared" si="109"/>
        <v>0</v>
      </c>
    </row>
    <row r="298" spans="1:21" hidden="1" outlineLevel="1" x14ac:dyDescent="0.2">
      <c r="A298" s="6">
        <v>25</v>
      </c>
      <c r="B298" s="6">
        <v>2042</v>
      </c>
      <c r="C298" s="7">
        <f t="shared" si="110"/>
        <v>0</v>
      </c>
      <c r="D298" s="7">
        <f t="shared" si="111"/>
        <v>0</v>
      </c>
      <c r="E298" s="7">
        <f t="shared" si="93"/>
        <v>0</v>
      </c>
      <c r="F298" s="7">
        <f t="shared" si="94"/>
        <v>0</v>
      </c>
      <c r="G298" s="7">
        <f t="shared" si="95"/>
        <v>0</v>
      </c>
      <c r="H298" s="7">
        <f t="shared" si="96"/>
        <v>0</v>
      </c>
      <c r="I298" s="7">
        <f t="shared" si="97"/>
        <v>0</v>
      </c>
      <c r="J298" s="7">
        <f t="shared" si="98"/>
        <v>0</v>
      </c>
      <c r="K298" s="7">
        <f t="shared" si="99"/>
        <v>0</v>
      </c>
      <c r="L298" s="7">
        <f t="shared" si="100"/>
        <v>0</v>
      </c>
      <c r="M298" s="7">
        <f t="shared" si="101"/>
        <v>0</v>
      </c>
      <c r="N298" s="7">
        <f t="shared" si="102"/>
        <v>0</v>
      </c>
      <c r="O298" s="7">
        <f t="shared" si="103"/>
        <v>0</v>
      </c>
      <c r="P298" s="7">
        <f t="shared" si="104"/>
        <v>0</v>
      </c>
      <c r="Q298" s="7">
        <f t="shared" si="105"/>
        <v>0</v>
      </c>
      <c r="R298" s="7">
        <f t="shared" si="106"/>
        <v>0</v>
      </c>
      <c r="S298" s="7">
        <f t="shared" si="107"/>
        <v>0</v>
      </c>
      <c r="T298" s="7">
        <f t="shared" si="108"/>
        <v>0</v>
      </c>
      <c r="U298" s="7">
        <f t="shared" si="109"/>
        <v>0</v>
      </c>
    </row>
    <row r="299" spans="1:21" hidden="1" outlineLevel="1" x14ac:dyDescent="0.2">
      <c r="A299" s="6">
        <v>26</v>
      </c>
      <c r="B299" s="6">
        <v>2043</v>
      </c>
      <c r="C299" s="7">
        <f t="shared" si="110"/>
        <v>0</v>
      </c>
      <c r="D299" s="7">
        <f t="shared" si="111"/>
        <v>0</v>
      </c>
      <c r="E299" s="7">
        <f t="shared" si="93"/>
        <v>0</v>
      </c>
      <c r="F299" s="7">
        <f t="shared" si="94"/>
        <v>0</v>
      </c>
      <c r="G299" s="7">
        <f t="shared" si="95"/>
        <v>0</v>
      </c>
      <c r="H299" s="7">
        <f t="shared" si="96"/>
        <v>0</v>
      </c>
      <c r="I299" s="7">
        <f t="shared" si="97"/>
        <v>0</v>
      </c>
      <c r="J299" s="7">
        <f t="shared" si="98"/>
        <v>0</v>
      </c>
      <c r="K299" s="7">
        <f t="shared" si="99"/>
        <v>0</v>
      </c>
      <c r="L299" s="7">
        <f t="shared" si="100"/>
        <v>0</v>
      </c>
      <c r="M299" s="7">
        <f t="shared" si="101"/>
        <v>0</v>
      </c>
      <c r="N299" s="7">
        <f t="shared" si="102"/>
        <v>0</v>
      </c>
      <c r="O299" s="7">
        <f t="shared" si="103"/>
        <v>0</v>
      </c>
      <c r="P299" s="7">
        <f t="shared" si="104"/>
        <v>0</v>
      </c>
      <c r="Q299" s="7">
        <f t="shared" si="105"/>
        <v>0</v>
      </c>
      <c r="R299" s="7">
        <f t="shared" si="106"/>
        <v>0</v>
      </c>
      <c r="S299" s="7">
        <f t="shared" si="107"/>
        <v>0</v>
      </c>
      <c r="T299" s="7">
        <f t="shared" si="108"/>
        <v>0</v>
      </c>
      <c r="U299" s="7">
        <f t="shared" si="109"/>
        <v>0</v>
      </c>
    </row>
    <row r="300" spans="1:21" hidden="1" outlineLevel="1" x14ac:dyDescent="0.2">
      <c r="A300" s="6">
        <v>27</v>
      </c>
      <c r="B300" s="6">
        <v>2044</v>
      </c>
      <c r="C300" s="7">
        <f t="shared" si="110"/>
        <v>0</v>
      </c>
      <c r="D300" s="7">
        <f t="shared" si="111"/>
        <v>0</v>
      </c>
      <c r="E300" s="7">
        <f t="shared" si="93"/>
        <v>0</v>
      </c>
      <c r="F300" s="7">
        <f t="shared" si="94"/>
        <v>0</v>
      </c>
      <c r="G300" s="7">
        <f t="shared" si="95"/>
        <v>0</v>
      </c>
      <c r="H300" s="7">
        <f t="shared" si="96"/>
        <v>0</v>
      </c>
      <c r="I300" s="7">
        <f t="shared" si="97"/>
        <v>0</v>
      </c>
      <c r="J300" s="7">
        <f t="shared" si="98"/>
        <v>0</v>
      </c>
      <c r="K300" s="7">
        <f t="shared" si="99"/>
        <v>0</v>
      </c>
      <c r="L300" s="7">
        <f t="shared" si="100"/>
        <v>0</v>
      </c>
      <c r="M300" s="7">
        <f t="shared" si="101"/>
        <v>0</v>
      </c>
      <c r="N300" s="7">
        <f t="shared" si="102"/>
        <v>0</v>
      </c>
      <c r="O300" s="7">
        <f t="shared" si="103"/>
        <v>0</v>
      </c>
      <c r="P300" s="7">
        <f t="shared" si="104"/>
        <v>0</v>
      </c>
      <c r="Q300" s="7">
        <f t="shared" si="105"/>
        <v>0</v>
      </c>
      <c r="R300" s="7">
        <f t="shared" si="106"/>
        <v>0</v>
      </c>
      <c r="S300" s="7">
        <f t="shared" si="107"/>
        <v>0</v>
      </c>
      <c r="T300" s="7">
        <f t="shared" si="108"/>
        <v>0</v>
      </c>
      <c r="U300" s="7">
        <f t="shared" si="109"/>
        <v>0</v>
      </c>
    </row>
    <row r="301" spans="1:21" hidden="1" outlineLevel="1" x14ac:dyDescent="0.2">
      <c r="A301" s="6">
        <v>28</v>
      </c>
      <c r="B301" s="6">
        <v>2045</v>
      </c>
      <c r="C301" s="7">
        <f t="shared" si="110"/>
        <v>0</v>
      </c>
      <c r="D301" s="7">
        <f t="shared" si="111"/>
        <v>0</v>
      </c>
      <c r="E301" s="7">
        <f t="shared" si="93"/>
        <v>0</v>
      </c>
      <c r="F301" s="7">
        <f t="shared" si="94"/>
        <v>0</v>
      </c>
      <c r="G301" s="7">
        <f t="shared" si="95"/>
        <v>0</v>
      </c>
      <c r="H301" s="7">
        <f t="shared" si="96"/>
        <v>0</v>
      </c>
      <c r="I301" s="7">
        <f t="shared" si="97"/>
        <v>0</v>
      </c>
      <c r="J301" s="7">
        <f t="shared" si="98"/>
        <v>0</v>
      </c>
      <c r="K301" s="7">
        <f t="shared" si="99"/>
        <v>0</v>
      </c>
      <c r="L301" s="7">
        <f t="shared" si="100"/>
        <v>0</v>
      </c>
      <c r="M301" s="7">
        <f t="shared" si="101"/>
        <v>0</v>
      </c>
      <c r="N301" s="7">
        <f t="shared" si="102"/>
        <v>0</v>
      </c>
      <c r="O301" s="7">
        <f t="shared" si="103"/>
        <v>0</v>
      </c>
      <c r="P301" s="7">
        <f t="shared" si="104"/>
        <v>0</v>
      </c>
      <c r="Q301" s="7">
        <f t="shared" si="105"/>
        <v>0</v>
      </c>
      <c r="R301" s="7">
        <f t="shared" si="106"/>
        <v>0</v>
      </c>
      <c r="S301" s="7">
        <f t="shared" si="107"/>
        <v>0</v>
      </c>
      <c r="T301" s="7">
        <f t="shared" si="108"/>
        <v>0</v>
      </c>
      <c r="U301" s="7">
        <f t="shared" si="109"/>
        <v>0</v>
      </c>
    </row>
    <row r="302" spans="1:21" hidden="1" outlineLevel="1" x14ac:dyDescent="0.2">
      <c r="A302" s="6">
        <v>29</v>
      </c>
      <c r="B302" s="6">
        <v>2046</v>
      </c>
      <c r="C302" s="7">
        <f t="shared" si="110"/>
        <v>0</v>
      </c>
      <c r="D302" s="7">
        <f t="shared" si="111"/>
        <v>0</v>
      </c>
      <c r="E302" s="7">
        <f t="shared" si="93"/>
        <v>0</v>
      </c>
      <c r="F302" s="7">
        <f t="shared" si="94"/>
        <v>0</v>
      </c>
      <c r="G302" s="7">
        <f t="shared" si="95"/>
        <v>0</v>
      </c>
      <c r="H302" s="7">
        <f t="shared" si="96"/>
        <v>0</v>
      </c>
      <c r="I302" s="7">
        <f t="shared" si="97"/>
        <v>0</v>
      </c>
      <c r="J302" s="7">
        <f t="shared" si="98"/>
        <v>0</v>
      </c>
      <c r="K302" s="7">
        <f t="shared" si="99"/>
        <v>0</v>
      </c>
      <c r="L302" s="7">
        <f t="shared" si="100"/>
        <v>0</v>
      </c>
      <c r="M302" s="7">
        <f t="shared" si="101"/>
        <v>0</v>
      </c>
      <c r="N302" s="7">
        <f t="shared" si="102"/>
        <v>0</v>
      </c>
      <c r="O302" s="7">
        <f t="shared" si="103"/>
        <v>0</v>
      </c>
      <c r="P302" s="7">
        <f t="shared" si="104"/>
        <v>0</v>
      </c>
      <c r="Q302" s="7">
        <f t="shared" si="105"/>
        <v>0</v>
      </c>
      <c r="R302" s="7">
        <f t="shared" si="106"/>
        <v>0</v>
      </c>
      <c r="S302" s="7">
        <f t="shared" si="107"/>
        <v>0</v>
      </c>
      <c r="T302" s="7">
        <f t="shared" si="108"/>
        <v>0</v>
      </c>
      <c r="U302" s="7">
        <f t="shared" si="109"/>
        <v>0</v>
      </c>
    </row>
    <row r="303" spans="1:21" hidden="1" outlineLevel="1" x14ac:dyDescent="0.2">
      <c r="A303" s="6">
        <v>30</v>
      </c>
      <c r="B303" s="6">
        <v>2047</v>
      </c>
      <c r="C303" s="7">
        <f t="shared" si="110"/>
        <v>0</v>
      </c>
      <c r="D303" s="7">
        <f t="shared" si="111"/>
        <v>0</v>
      </c>
      <c r="E303" s="7">
        <f t="shared" si="93"/>
        <v>0</v>
      </c>
      <c r="F303" s="7">
        <f t="shared" si="94"/>
        <v>0</v>
      </c>
      <c r="G303" s="7">
        <f t="shared" si="95"/>
        <v>0</v>
      </c>
      <c r="H303" s="7">
        <f t="shared" si="96"/>
        <v>0</v>
      </c>
      <c r="I303" s="7">
        <f t="shared" si="97"/>
        <v>0</v>
      </c>
      <c r="J303" s="7">
        <f t="shared" si="98"/>
        <v>0</v>
      </c>
      <c r="K303" s="7">
        <f t="shared" si="99"/>
        <v>0</v>
      </c>
      <c r="L303" s="7">
        <f t="shared" si="100"/>
        <v>0</v>
      </c>
      <c r="M303" s="7">
        <f t="shared" si="101"/>
        <v>0</v>
      </c>
      <c r="N303" s="7">
        <f t="shared" si="102"/>
        <v>0</v>
      </c>
      <c r="O303" s="7">
        <f t="shared" si="103"/>
        <v>0</v>
      </c>
      <c r="P303" s="7">
        <f t="shared" si="104"/>
        <v>0</v>
      </c>
      <c r="Q303" s="7">
        <f t="shared" si="105"/>
        <v>0</v>
      </c>
      <c r="R303" s="7">
        <f t="shared" si="106"/>
        <v>0</v>
      </c>
      <c r="S303" s="7">
        <f t="shared" si="107"/>
        <v>0</v>
      </c>
      <c r="T303" s="7">
        <f t="shared" si="108"/>
        <v>0</v>
      </c>
      <c r="U303" s="7">
        <f t="shared" si="109"/>
        <v>0</v>
      </c>
    </row>
    <row r="304" spans="1:21" hidden="1" outlineLevel="1" x14ac:dyDescent="0.2">
      <c r="A304" s="6">
        <v>31</v>
      </c>
      <c r="B304" s="6">
        <v>2048</v>
      </c>
      <c r="C304" s="7">
        <f t="shared" si="110"/>
        <v>0</v>
      </c>
      <c r="D304" s="7">
        <f t="shared" si="111"/>
        <v>0</v>
      </c>
      <c r="E304" s="7">
        <f t="shared" si="93"/>
        <v>0</v>
      </c>
      <c r="F304" s="7">
        <f t="shared" si="94"/>
        <v>0</v>
      </c>
      <c r="G304" s="7">
        <f t="shared" si="95"/>
        <v>0</v>
      </c>
      <c r="H304" s="7">
        <f t="shared" si="96"/>
        <v>0</v>
      </c>
      <c r="I304" s="7">
        <f t="shared" si="97"/>
        <v>0</v>
      </c>
      <c r="J304" s="7">
        <f t="shared" si="98"/>
        <v>0</v>
      </c>
      <c r="K304" s="7">
        <f t="shared" si="99"/>
        <v>0</v>
      </c>
      <c r="L304" s="7">
        <f t="shared" si="100"/>
        <v>0</v>
      </c>
      <c r="M304" s="7">
        <f t="shared" si="101"/>
        <v>0</v>
      </c>
      <c r="N304" s="7">
        <f t="shared" si="102"/>
        <v>0</v>
      </c>
      <c r="O304" s="7">
        <f t="shared" si="103"/>
        <v>0</v>
      </c>
      <c r="P304" s="7">
        <f t="shared" si="104"/>
        <v>0</v>
      </c>
      <c r="Q304" s="7">
        <f t="shared" si="105"/>
        <v>0</v>
      </c>
      <c r="R304" s="7">
        <f t="shared" si="106"/>
        <v>0</v>
      </c>
      <c r="S304" s="7">
        <f t="shared" si="107"/>
        <v>0</v>
      </c>
      <c r="T304" s="7">
        <f t="shared" si="108"/>
        <v>0</v>
      </c>
      <c r="U304" s="7">
        <f t="shared" si="109"/>
        <v>0</v>
      </c>
    </row>
    <row r="305" spans="1:21" hidden="1" outlineLevel="1" x14ac:dyDescent="0.2">
      <c r="A305" s="6">
        <v>32</v>
      </c>
      <c r="B305" s="6">
        <v>2049</v>
      </c>
      <c r="C305" s="7">
        <f t="shared" si="110"/>
        <v>0</v>
      </c>
      <c r="D305" s="7">
        <f t="shared" si="111"/>
        <v>0</v>
      </c>
      <c r="E305" s="7">
        <f t="shared" si="93"/>
        <v>0</v>
      </c>
      <c r="F305" s="7">
        <f t="shared" si="94"/>
        <v>0</v>
      </c>
      <c r="G305" s="7">
        <f t="shared" si="95"/>
        <v>0</v>
      </c>
      <c r="H305" s="7">
        <f t="shared" si="96"/>
        <v>0</v>
      </c>
      <c r="I305" s="7">
        <f t="shared" si="97"/>
        <v>0</v>
      </c>
      <c r="J305" s="7">
        <f t="shared" si="98"/>
        <v>0</v>
      </c>
      <c r="K305" s="7">
        <f t="shared" si="99"/>
        <v>0</v>
      </c>
      <c r="L305" s="7">
        <f t="shared" si="100"/>
        <v>0</v>
      </c>
      <c r="M305" s="7">
        <f t="shared" si="101"/>
        <v>0</v>
      </c>
      <c r="N305" s="7">
        <f t="shared" si="102"/>
        <v>0</v>
      </c>
      <c r="O305" s="7">
        <f t="shared" si="103"/>
        <v>0</v>
      </c>
      <c r="P305" s="7">
        <f t="shared" si="104"/>
        <v>0</v>
      </c>
      <c r="Q305" s="7">
        <f t="shared" si="105"/>
        <v>0</v>
      </c>
      <c r="R305" s="7">
        <f t="shared" si="106"/>
        <v>0</v>
      </c>
      <c r="S305" s="7">
        <f t="shared" si="107"/>
        <v>0</v>
      </c>
      <c r="T305" s="7">
        <f t="shared" si="108"/>
        <v>0</v>
      </c>
      <c r="U305" s="7">
        <f t="shared" si="109"/>
        <v>0</v>
      </c>
    </row>
    <row r="306" spans="1:21" hidden="1" outlineLevel="1" x14ac:dyDescent="0.2">
      <c r="A306" s="6">
        <v>33</v>
      </c>
      <c r="B306" s="6">
        <v>2050</v>
      </c>
      <c r="C306" s="7">
        <f t="shared" si="110"/>
        <v>0</v>
      </c>
      <c r="D306" s="7">
        <f t="shared" ref="D306:D337" si="112">IF(AND(B306&gt;=B$40)*(B306&lt;H$40),G$40,0)</f>
        <v>0</v>
      </c>
      <c r="E306" s="7">
        <f t="shared" ref="E306:E337" si="113">IF(AND(B306&gt;=B$41)*(B306&lt;H$41),G$41,0)</f>
        <v>0</v>
      </c>
      <c r="F306" s="7">
        <f t="shared" ref="F306:F322" si="114">IF(AND(B306&gt;=B$42)*(B306&lt;H$42),G$42,0)</f>
        <v>0</v>
      </c>
      <c r="G306" s="7">
        <f t="shared" ref="G306:G322" si="115">IF(AND(B306&gt;=B$43)*(B306&lt;H$43),G$43,0)</f>
        <v>0</v>
      </c>
      <c r="H306" s="7">
        <f t="shared" ref="H306:H337" si="116">IF(AND(B306&gt;=B$44)*(B306&lt;H$44),G$44,0)</f>
        <v>0</v>
      </c>
      <c r="I306" s="7">
        <f t="shared" ref="I306:I337" si="117">IF(AND(B306&gt;=B$45)*(B306&lt;H$45),G$45,0)</f>
        <v>0</v>
      </c>
      <c r="J306" s="7">
        <f t="shared" ref="J306:J337" si="118">IF(AND(B306&gt;=B$46)*(B306&lt;H$46),G$46,0)</f>
        <v>0</v>
      </c>
      <c r="K306" s="7">
        <f t="shared" ref="K306:K337" si="119">IF(AND(B306&gt;=B$47)*(B306&lt;H$47),G$47,0)</f>
        <v>0</v>
      </c>
      <c r="L306" s="7">
        <f t="shared" ref="L306:L337" si="120">IF(AND(B306&gt;=B$48)*(B306&lt;H$48),G$48,0)</f>
        <v>0</v>
      </c>
      <c r="M306" s="7">
        <f t="shared" ref="M306:M337" si="121">IF(AND(B306&gt;=B$49)*(B306&lt;H$49),G$49,0)</f>
        <v>0</v>
      </c>
      <c r="N306" s="7">
        <f t="shared" ref="N306:N337" si="122">IF(AND(B306&gt;=B$50)*(B306&lt;H$50),G$50,0)</f>
        <v>0</v>
      </c>
      <c r="O306" s="7">
        <f t="shared" ref="O306:O337" si="123">IF(AND(B306&gt;=B$51)*(B306&lt;H$51),G$51,0)</f>
        <v>0</v>
      </c>
      <c r="P306" s="7">
        <f t="shared" ref="P306:P337" si="124">IF(AND(B306&gt;=B$52)*(B306&lt;H$52),G$52,0)</f>
        <v>0</v>
      </c>
      <c r="Q306" s="7">
        <f t="shared" ref="Q306:Q337" si="125">IF(AND(B306&gt;=B$53)*(B306&lt;H$53),G$53,0)</f>
        <v>0</v>
      </c>
      <c r="R306" s="7">
        <f t="shared" ref="R306:R337" si="126">IF(AND(B306&gt;=B$54)*(B306&lt;H$54),G$54,0)</f>
        <v>0</v>
      </c>
      <c r="S306" s="7">
        <f t="shared" ref="S306:S337" si="127">IF(AND(B306&gt;=B$55)*(B306&lt;H$55),G$55,0)</f>
        <v>0</v>
      </c>
      <c r="T306" s="7">
        <f t="shared" ref="T306:T337" si="128">IF(AND(B306&gt;=B$56)*(B306&lt;H$56),G$56,0)</f>
        <v>0</v>
      </c>
      <c r="U306" s="7">
        <f t="shared" ref="U306:U337" si="129">IF(AND(B306&gt;=B$57)*(B306&lt;H$57),G$57,0)</f>
        <v>0</v>
      </c>
    </row>
    <row r="307" spans="1:21" hidden="1" outlineLevel="1" x14ac:dyDescent="0.2">
      <c r="A307" s="6">
        <v>34</v>
      </c>
      <c r="B307" s="6">
        <v>2051</v>
      </c>
      <c r="C307" s="7">
        <f t="shared" si="110"/>
        <v>0</v>
      </c>
      <c r="D307" s="7">
        <f t="shared" si="112"/>
        <v>0</v>
      </c>
      <c r="E307" s="7">
        <f t="shared" si="113"/>
        <v>0</v>
      </c>
      <c r="F307" s="7">
        <f t="shared" si="114"/>
        <v>0</v>
      </c>
      <c r="G307" s="7">
        <f t="shared" si="115"/>
        <v>0</v>
      </c>
      <c r="H307" s="7">
        <f t="shared" si="116"/>
        <v>0</v>
      </c>
      <c r="I307" s="7">
        <f t="shared" si="117"/>
        <v>0</v>
      </c>
      <c r="J307" s="7">
        <f t="shared" si="118"/>
        <v>0</v>
      </c>
      <c r="K307" s="7">
        <f t="shared" si="119"/>
        <v>0</v>
      </c>
      <c r="L307" s="7">
        <f t="shared" si="120"/>
        <v>0</v>
      </c>
      <c r="M307" s="7">
        <f t="shared" si="121"/>
        <v>0</v>
      </c>
      <c r="N307" s="7">
        <f t="shared" si="122"/>
        <v>0</v>
      </c>
      <c r="O307" s="7">
        <f t="shared" si="123"/>
        <v>0</v>
      </c>
      <c r="P307" s="7">
        <f t="shared" si="124"/>
        <v>0</v>
      </c>
      <c r="Q307" s="7">
        <f t="shared" si="125"/>
        <v>0</v>
      </c>
      <c r="R307" s="7">
        <f t="shared" si="126"/>
        <v>0</v>
      </c>
      <c r="S307" s="7">
        <f t="shared" si="127"/>
        <v>0</v>
      </c>
      <c r="T307" s="7">
        <f t="shared" si="128"/>
        <v>0</v>
      </c>
      <c r="U307" s="7">
        <f t="shared" si="129"/>
        <v>0</v>
      </c>
    </row>
    <row r="308" spans="1:21" hidden="1" outlineLevel="1" x14ac:dyDescent="0.2">
      <c r="A308" s="6">
        <v>35</v>
      </c>
      <c r="B308" s="6">
        <v>2052</v>
      </c>
      <c r="C308" s="7">
        <f t="shared" si="110"/>
        <v>0</v>
      </c>
      <c r="D308" s="7">
        <f t="shared" si="112"/>
        <v>0</v>
      </c>
      <c r="E308" s="7">
        <f t="shared" si="113"/>
        <v>0</v>
      </c>
      <c r="F308" s="7">
        <f t="shared" si="114"/>
        <v>0</v>
      </c>
      <c r="G308" s="7">
        <f t="shared" si="115"/>
        <v>0</v>
      </c>
      <c r="H308" s="7">
        <f t="shared" si="116"/>
        <v>0</v>
      </c>
      <c r="I308" s="7">
        <f t="shared" si="117"/>
        <v>0</v>
      </c>
      <c r="J308" s="7">
        <f t="shared" si="118"/>
        <v>0</v>
      </c>
      <c r="K308" s="7">
        <f t="shared" si="119"/>
        <v>0</v>
      </c>
      <c r="L308" s="7">
        <f t="shared" si="120"/>
        <v>0</v>
      </c>
      <c r="M308" s="7">
        <f t="shared" si="121"/>
        <v>0</v>
      </c>
      <c r="N308" s="7">
        <f t="shared" si="122"/>
        <v>0</v>
      </c>
      <c r="O308" s="7">
        <f t="shared" si="123"/>
        <v>0</v>
      </c>
      <c r="P308" s="7">
        <f t="shared" si="124"/>
        <v>0</v>
      </c>
      <c r="Q308" s="7">
        <f t="shared" si="125"/>
        <v>0</v>
      </c>
      <c r="R308" s="7">
        <f t="shared" si="126"/>
        <v>0</v>
      </c>
      <c r="S308" s="7">
        <f t="shared" si="127"/>
        <v>0</v>
      </c>
      <c r="T308" s="7">
        <f t="shared" si="128"/>
        <v>0</v>
      </c>
      <c r="U308" s="7">
        <f t="shared" si="129"/>
        <v>0</v>
      </c>
    </row>
    <row r="309" spans="1:21" hidden="1" outlineLevel="1" x14ac:dyDescent="0.2">
      <c r="A309" s="6">
        <v>36</v>
      </c>
      <c r="B309" s="6">
        <v>2053</v>
      </c>
      <c r="C309" s="7">
        <f t="shared" si="110"/>
        <v>0</v>
      </c>
      <c r="D309" s="7">
        <f t="shared" si="112"/>
        <v>0</v>
      </c>
      <c r="E309" s="7">
        <f t="shared" si="113"/>
        <v>0</v>
      </c>
      <c r="F309" s="7">
        <f t="shared" si="114"/>
        <v>0</v>
      </c>
      <c r="G309" s="7">
        <f t="shared" si="115"/>
        <v>0</v>
      </c>
      <c r="H309" s="7">
        <f t="shared" si="116"/>
        <v>0</v>
      </c>
      <c r="I309" s="7">
        <f t="shared" si="117"/>
        <v>0</v>
      </c>
      <c r="J309" s="7">
        <f t="shared" si="118"/>
        <v>0</v>
      </c>
      <c r="K309" s="7">
        <f t="shared" si="119"/>
        <v>0</v>
      </c>
      <c r="L309" s="7">
        <f t="shared" si="120"/>
        <v>0</v>
      </c>
      <c r="M309" s="7">
        <f t="shared" si="121"/>
        <v>0</v>
      </c>
      <c r="N309" s="7">
        <f t="shared" si="122"/>
        <v>0</v>
      </c>
      <c r="O309" s="7">
        <f t="shared" si="123"/>
        <v>0</v>
      </c>
      <c r="P309" s="7">
        <f t="shared" si="124"/>
        <v>0</v>
      </c>
      <c r="Q309" s="7">
        <f t="shared" si="125"/>
        <v>0</v>
      </c>
      <c r="R309" s="7">
        <f t="shared" si="126"/>
        <v>0</v>
      </c>
      <c r="S309" s="7">
        <f t="shared" si="127"/>
        <v>0</v>
      </c>
      <c r="T309" s="7">
        <f t="shared" si="128"/>
        <v>0</v>
      </c>
      <c r="U309" s="7">
        <f t="shared" si="129"/>
        <v>0</v>
      </c>
    </row>
    <row r="310" spans="1:21" hidden="1" outlineLevel="1" x14ac:dyDescent="0.2">
      <c r="A310" s="6">
        <v>37</v>
      </c>
      <c r="B310" s="6">
        <v>2054</v>
      </c>
      <c r="C310" s="7">
        <f t="shared" si="110"/>
        <v>0</v>
      </c>
      <c r="D310" s="7">
        <f t="shared" si="112"/>
        <v>0</v>
      </c>
      <c r="E310" s="7">
        <f t="shared" si="113"/>
        <v>0</v>
      </c>
      <c r="F310" s="7">
        <f t="shared" si="114"/>
        <v>0</v>
      </c>
      <c r="G310" s="7">
        <f t="shared" si="115"/>
        <v>0</v>
      </c>
      <c r="H310" s="7">
        <f t="shared" si="116"/>
        <v>0</v>
      </c>
      <c r="I310" s="7">
        <f t="shared" si="117"/>
        <v>0</v>
      </c>
      <c r="J310" s="7">
        <f t="shared" si="118"/>
        <v>0</v>
      </c>
      <c r="K310" s="7">
        <f t="shared" si="119"/>
        <v>0</v>
      </c>
      <c r="L310" s="7">
        <f t="shared" si="120"/>
        <v>0</v>
      </c>
      <c r="M310" s="7">
        <f t="shared" si="121"/>
        <v>0</v>
      </c>
      <c r="N310" s="7">
        <f t="shared" si="122"/>
        <v>0</v>
      </c>
      <c r="O310" s="7">
        <f t="shared" si="123"/>
        <v>0</v>
      </c>
      <c r="P310" s="7">
        <f t="shared" si="124"/>
        <v>0</v>
      </c>
      <c r="Q310" s="7">
        <f t="shared" si="125"/>
        <v>0</v>
      </c>
      <c r="R310" s="7">
        <f t="shared" si="126"/>
        <v>0</v>
      </c>
      <c r="S310" s="7">
        <f t="shared" si="127"/>
        <v>0</v>
      </c>
      <c r="T310" s="7">
        <f t="shared" si="128"/>
        <v>0</v>
      </c>
      <c r="U310" s="7">
        <f t="shared" si="129"/>
        <v>0</v>
      </c>
    </row>
    <row r="311" spans="1:21" hidden="1" outlineLevel="1" x14ac:dyDescent="0.2">
      <c r="A311" s="6">
        <v>38</v>
      </c>
      <c r="B311" s="6">
        <v>2055</v>
      </c>
      <c r="C311" s="7">
        <f t="shared" si="110"/>
        <v>0</v>
      </c>
      <c r="D311" s="7">
        <f t="shared" si="112"/>
        <v>0</v>
      </c>
      <c r="E311" s="7">
        <f t="shared" si="113"/>
        <v>0</v>
      </c>
      <c r="F311" s="7">
        <f t="shared" si="114"/>
        <v>0</v>
      </c>
      <c r="G311" s="7">
        <f t="shared" si="115"/>
        <v>0</v>
      </c>
      <c r="H311" s="7">
        <f t="shared" si="116"/>
        <v>0</v>
      </c>
      <c r="I311" s="7">
        <f t="shared" si="117"/>
        <v>0</v>
      </c>
      <c r="J311" s="7">
        <f t="shared" si="118"/>
        <v>0</v>
      </c>
      <c r="K311" s="7">
        <f t="shared" si="119"/>
        <v>0</v>
      </c>
      <c r="L311" s="7">
        <f t="shared" si="120"/>
        <v>0</v>
      </c>
      <c r="M311" s="7">
        <f t="shared" si="121"/>
        <v>0</v>
      </c>
      <c r="N311" s="7">
        <f t="shared" si="122"/>
        <v>0</v>
      </c>
      <c r="O311" s="7">
        <f t="shared" si="123"/>
        <v>0</v>
      </c>
      <c r="P311" s="7">
        <f t="shared" si="124"/>
        <v>0</v>
      </c>
      <c r="Q311" s="7">
        <f t="shared" si="125"/>
        <v>0</v>
      </c>
      <c r="R311" s="7">
        <f t="shared" si="126"/>
        <v>0</v>
      </c>
      <c r="S311" s="7">
        <f t="shared" si="127"/>
        <v>0</v>
      </c>
      <c r="T311" s="7">
        <f t="shared" si="128"/>
        <v>0</v>
      </c>
      <c r="U311" s="7">
        <f t="shared" si="129"/>
        <v>0</v>
      </c>
    </row>
    <row r="312" spans="1:21" hidden="1" outlineLevel="1" x14ac:dyDescent="0.2">
      <c r="A312" s="6">
        <v>39</v>
      </c>
      <c r="B312" s="6">
        <v>2056</v>
      </c>
      <c r="C312" s="7">
        <f t="shared" si="110"/>
        <v>0</v>
      </c>
      <c r="D312" s="7">
        <f t="shared" si="112"/>
        <v>0</v>
      </c>
      <c r="E312" s="7">
        <f t="shared" si="113"/>
        <v>0</v>
      </c>
      <c r="F312" s="7">
        <f t="shared" si="114"/>
        <v>0</v>
      </c>
      <c r="G312" s="7">
        <f t="shared" si="115"/>
        <v>0</v>
      </c>
      <c r="H312" s="7">
        <f t="shared" si="116"/>
        <v>0</v>
      </c>
      <c r="I312" s="7">
        <f t="shared" si="117"/>
        <v>0</v>
      </c>
      <c r="J312" s="7">
        <f t="shared" si="118"/>
        <v>0</v>
      </c>
      <c r="K312" s="7">
        <f t="shared" si="119"/>
        <v>0</v>
      </c>
      <c r="L312" s="7">
        <f t="shared" si="120"/>
        <v>0</v>
      </c>
      <c r="M312" s="7">
        <f t="shared" si="121"/>
        <v>0</v>
      </c>
      <c r="N312" s="7">
        <f t="shared" si="122"/>
        <v>0</v>
      </c>
      <c r="O312" s="7">
        <f t="shared" si="123"/>
        <v>0</v>
      </c>
      <c r="P312" s="7">
        <f t="shared" si="124"/>
        <v>0</v>
      </c>
      <c r="Q312" s="7">
        <f t="shared" si="125"/>
        <v>0</v>
      </c>
      <c r="R312" s="7">
        <f t="shared" si="126"/>
        <v>0</v>
      </c>
      <c r="S312" s="7">
        <f t="shared" si="127"/>
        <v>0</v>
      </c>
      <c r="T312" s="7">
        <f t="shared" si="128"/>
        <v>0</v>
      </c>
      <c r="U312" s="7">
        <f t="shared" si="129"/>
        <v>0</v>
      </c>
    </row>
    <row r="313" spans="1:21" hidden="1" outlineLevel="1" x14ac:dyDescent="0.2">
      <c r="A313" s="6">
        <v>40</v>
      </c>
      <c r="B313" s="6">
        <v>2057</v>
      </c>
      <c r="C313" s="7">
        <f t="shared" si="110"/>
        <v>0</v>
      </c>
      <c r="D313" s="7">
        <f t="shared" si="112"/>
        <v>0</v>
      </c>
      <c r="E313" s="7">
        <f t="shared" si="113"/>
        <v>0</v>
      </c>
      <c r="F313" s="7">
        <f t="shared" si="114"/>
        <v>0</v>
      </c>
      <c r="G313" s="7">
        <f t="shared" si="115"/>
        <v>0</v>
      </c>
      <c r="H313" s="7">
        <f t="shared" si="116"/>
        <v>0</v>
      </c>
      <c r="I313" s="7">
        <f t="shared" si="117"/>
        <v>0</v>
      </c>
      <c r="J313" s="7">
        <f t="shared" si="118"/>
        <v>0</v>
      </c>
      <c r="K313" s="7">
        <f t="shared" si="119"/>
        <v>0</v>
      </c>
      <c r="L313" s="7">
        <f t="shared" si="120"/>
        <v>0</v>
      </c>
      <c r="M313" s="7">
        <f t="shared" si="121"/>
        <v>0</v>
      </c>
      <c r="N313" s="7">
        <f t="shared" si="122"/>
        <v>0</v>
      </c>
      <c r="O313" s="7">
        <f t="shared" si="123"/>
        <v>0</v>
      </c>
      <c r="P313" s="7">
        <f t="shared" si="124"/>
        <v>0</v>
      </c>
      <c r="Q313" s="7">
        <f t="shared" si="125"/>
        <v>0</v>
      </c>
      <c r="R313" s="7">
        <f t="shared" si="126"/>
        <v>0</v>
      </c>
      <c r="S313" s="7">
        <f t="shared" si="127"/>
        <v>0</v>
      </c>
      <c r="T313" s="7">
        <f t="shared" si="128"/>
        <v>0</v>
      </c>
      <c r="U313" s="7">
        <f t="shared" si="129"/>
        <v>0</v>
      </c>
    </row>
    <row r="314" spans="1:21" hidden="1" outlineLevel="1" x14ac:dyDescent="0.2">
      <c r="A314" s="6">
        <v>41</v>
      </c>
      <c r="B314" s="6">
        <v>2058</v>
      </c>
      <c r="C314" s="7">
        <f t="shared" si="110"/>
        <v>0</v>
      </c>
      <c r="D314" s="7">
        <f t="shared" si="112"/>
        <v>0</v>
      </c>
      <c r="E314" s="7">
        <f t="shared" si="113"/>
        <v>0</v>
      </c>
      <c r="F314" s="7">
        <f t="shared" si="114"/>
        <v>0</v>
      </c>
      <c r="G314" s="7">
        <f t="shared" si="115"/>
        <v>0</v>
      </c>
      <c r="H314" s="7">
        <f t="shared" si="116"/>
        <v>0</v>
      </c>
      <c r="I314" s="7">
        <f t="shared" si="117"/>
        <v>0</v>
      </c>
      <c r="J314" s="7">
        <f t="shared" si="118"/>
        <v>0</v>
      </c>
      <c r="K314" s="7">
        <f t="shared" si="119"/>
        <v>0</v>
      </c>
      <c r="L314" s="7">
        <f t="shared" si="120"/>
        <v>0</v>
      </c>
      <c r="M314" s="7">
        <f t="shared" si="121"/>
        <v>0</v>
      </c>
      <c r="N314" s="7">
        <f t="shared" si="122"/>
        <v>0</v>
      </c>
      <c r="O314" s="7">
        <f t="shared" si="123"/>
        <v>0</v>
      </c>
      <c r="P314" s="7">
        <f t="shared" si="124"/>
        <v>0</v>
      </c>
      <c r="Q314" s="7">
        <f t="shared" si="125"/>
        <v>0</v>
      </c>
      <c r="R314" s="7">
        <f t="shared" si="126"/>
        <v>0</v>
      </c>
      <c r="S314" s="7">
        <f t="shared" si="127"/>
        <v>0</v>
      </c>
      <c r="T314" s="7">
        <f t="shared" si="128"/>
        <v>0</v>
      </c>
      <c r="U314" s="7">
        <f t="shared" si="129"/>
        <v>0</v>
      </c>
    </row>
    <row r="315" spans="1:21" hidden="1" outlineLevel="1" x14ac:dyDescent="0.2">
      <c r="A315" s="6">
        <v>42</v>
      </c>
      <c r="B315" s="6">
        <v>2059</v>
      </c>
      <c r="C315" s="7">
        <f t="shared" si="110"/>
        <v>0</v>
      </c>
      <c r="D315" s="7">
        <f t="shared" si="112"/>
        <v>0</v>
      </c>
      <c r="E315" s="7">
        <f t="shared" si="113"/>
        <v>0</v>
      </c>
      <c r="F315" s="7">
        <f t="shared" si="114"/>
        <v>0</v>
      </c>
      <c r="G315" s="7">
        <f t="shared" si="115"/>
        <v>0</v>
      </c>
      <c r="H315" s="7">
        <f t="shared" si="116"/>
        <v>0</v>
      </c>
      <c r="I315" s="7">
        <f t="shared" si="117"/>
        <v>0</v>
      </c>
      <c r="J315" s="7">
        <f t="shared" si="118"/>
        <v>0</v>
      </c>
      <c r="K315" s="7">
        <f t="shared" si="119"/>
        <v>0</v>
      </c>
      <c r="L315" s="7">
        <f t="shared" si="120"/>
        <v>0</v>
      </c>
      <c r="M315" s="7">
        <f t="shared" si="121"/>
        <v>0</v>
      </c>
      <c r="N315" s="7">
        <f t="shared" si="122"/>
        <v>0</v>
      </c>
      <c r="O315" s="7">
        <f t="shared" si="123"/>
        <v>0</v>
      </c>
      <c r="P315" s="7">
        <f t="shared" si="124"/>
        <v>0</v>
      </c>
      <c r="Q315" s="7">
        <f t="shared" si="125"/>
        <v>0</v>
      </c>
      <c r="R315" s="7">
        <f t="shared" si="126"/>
        <v>0</v>
      </c>
      <c r="S315" s="7">
        <f t="shared" si="127"/>
        <v>0</v>
      </c>
      <c r="T315" s="7">
        <f t="shared" si="128"/>
        <v>0</v>
      </c>
      <c r="U315" s="7">
        <f t="shared" si="129"/>
        <v>0</v>
      </c>
    </row>
    <row r="316" spans="1:21" hidden="1" outlineLevel="1" x14ac:dyDescent="0.2">
      <c r="A316" s="6">
        <v>43</v>
      </c>
      <c r="B316" s="6">
        <v>2060</v>
      </c>
      <c r="C316" s="7">
        <f t="shared" si="110"/>
        <v>0</v>
      </c>
      <c r="D316" s="7">
        <f t="shared" si="112"/>
        <v>0</v>
      </c>
      <c r="E316" s="7">
        <f t="shared" si="113"/>
        <v>0</v>
      </c>
      <c r="F316" s="7">
        <f t="shared" si="114"/>
        <v>0</v>
      </c>
      <c r="G316" s="7">
        <f t="shared" si="115"/>
        <v>0</v>
      </c>
      <c r="H316" s="7">
        <f t="shared" si="116"/>
        <v>0</v>
      </c>
      <c r="I316" s="7">
        <f t="shared" si="117"/>
        <v>0</v>
      </c>
      <c r="J316" s="7">
        <f t="shared" si="118"/>
        <v>0</v>
      </c>
      <c r="K316" s="7">
        <f t="shared" si="119"/>
        <v>0</v>
      </c>
      <c r="L316" s="7">
        <f t="shared" si="120"/>
        <v>0</v>
      </c>
      <c r="M316" s="7">
        <f t="shared" si="121"/>
        <v>0</v>
      </c>
      <c r="N316" s="7">
        <f t="shared" si="122"/>
        <v>0</v>
      </c>
      <c r="O316" s="7">
        <f t="shared" si="123"/>
        <v>0</v>
      </c>
      <c r="P316" s="7">
        <f t="shared" si="124"/>
        <v>0</v>
      </c>
      <c r="Q316" s="7">
        <f t="shared" si="125"/>
        <v>0</v>
      </c>
      <c r="R316" s="7">
        <f t="shared" si="126"/>
        <v>0</v>
      </c>
      <c r="S316" s="7">
        <f t="shared" si="127"/>
        <v>0</v>
      </c>
      <c r="T316" s="7">
        <f t="shared" si="128"/>
        <v>0</v>
      </c>
      <c r="U316" s="7">
        <f t="shared" si="129"/>
        <v>0</v>
      </c>
    </row>
    <row r="317" spans="1:21" hidden="1" outlineLevel="1" x14ac:dyDescent="0.2">
      <c r="A317" s="6">
        <v>44</v>
      </c>
      <c r="B317" s="6">
        <v>2061</v>
      </c>
      <c r="C317" s="7">
        <f t="shared" si="110"/>
        <v>0</v>
      </c>
      <c r="D317" s="7">
        <f t="shared" si="112"/>
        <v>0</v>
      </c>
      <c r="E317" s="7">
        <f t="shared" si="113"/>
        <v>0</v>
      </c>
      <c r="F317" s="7">
        <f t="shared" si="114"/>
        <v>0</v>
      </c>
      <c r="G317" s="7">
        <f t="shared" si="115"/>
        <v>0</v>
      </c>
      <c r="H317" s="7">
        <f t="shared" si="116"/>
        <v>0</v>
      </c>
      <c r="I317" s="7">
        <f t="shared" si="117"/>
        <v>0</v>
      </c>
      <c r="J317" s="7">
        <f t="shared" si="118"/>
        <v>0</v>
      </c>
      <c r="K317" s="7">
        <f t="shared" si="119"/>
        <v>0</v>
      </c>
      <c r="L317" s="7">
        <f t="shared" si="120"/>
        <v>0</v>
      </c>
      <c r="M317" s="7">
        <f t="shared" si="121"/>
        <v>0</v>
      </c>
      <c r="N317" s="7">
        <f t="shared" si="122"/>
        <v>0</v>
      </c>
      <c r="O317" s="7">
        <f t="shared" si="123"/>
        <v>0</v>
      </c>
      <c r="P317" s="7">
        <f t="shared" si="124"/>
        <v>0</v>
      </c>
      <c r="Q317" s="7">
        <f t="shared" si="125"/>
        <v>0</v>
      </c>
      <c r="R317" s="7">
        <f t="shared" si="126"/>
        <v>0</v>
      </c>
      <c r="S317" s="7">
        <f t="shared" si="127"/>
        <v>0</v>
      </c>
      <c r="T317" s="7">
        <f t="shared" si="128"/>
        <v>0</v>
      </c>
      <c r="U317" s="7">
        <f t="shared" si="129"/>
        <v>0</v>
      </c>
    </row>
    <row r="318" spans="1:21" hidden="1" outlineLevel="1" x14ac:dyDescent="0.2">
      <c r="A318" s="6">
        <v>45</v>
      </c>
      <c r="B318" s="6">
        <v>2062</v>
      </c>
      <c r="C318" s="7">
        <f t="shared" si="110"/>
        <v>0</v>
      </c>
      <c r="D318" s="7">
        <f t="shared" si="112"/>
        <v>0</v>
      </c>
      <c r="E318" s="7">
        <f t="shared" si="113"/>
        <v>0</v>
      </c>
      <c r="F318" s="7">
        <f t="shared" si="114"/>
        <v>0</v>
      </c>
      <c r="G318" s="7">
        <f t="shared" si="115"/>
        <v>0</v>
      </c>
      <c r="H318" s="7">
        <f t="shared" si="116"/>
        <v>0</v>
      </c>
      <c r="I318" s="7">
        <f t="shared" si="117"/>
        <v>0</v>
      </c>
      <c r="J318" s="7">
        <f t="shared" si="118"/>
        <v>0</v>
      </c>
      <c r="K318" s="7">
        <f t="shared" si="119"/>
        <v>0</v>
      </c>
      <c r="L318" s="7">
        <f t="shared" si="120"/>
        <v>0</v>
      </c>
      <c r="M318" s="7">
        <f t="shared" si="121"/>
        <v>0</v>
      </c>
      <c r="N318" s="7">
        <f t="shared" si="122"/>
        <v>0</v>
      </c>
      <c r="O318" s="7">
        <f t="shared" si="123"/>
        <v>0</v>
      </c>
      <c r="P318" s="7">
        <f t="shared" si="124"/>
        <v>0</v>
      </c>
      <c r="Q318" s="7">
        <f t="shared" si="125"/>
        <v>0</v>
      </c>
      <c r="R318" s="7">
        <f t="shared" si="126"/>
        <v>0</v>
      </c>
      <c r="S318" s="7">
        <f t="shared" si="127"/>
        <v>0</v>
      </c>
      <c r="T318" s="7">
        <f t="shared" si="128"/>
        <v>0</v>
      </c>
      <c r="U318" s="7">
        <f t="shared" si="129"/>
        <v>0</v>
      </c>
    </row>
    <row r="319" spans="1:21" hidden="1" outlineLevel="1" x14ac:dyDescent="0.2">
      <c r="A319" s="6">
        <v>46</v>
      </c>
      <c r="B319" s="6">
        <v>2063</v>
      </c>
      <c r="C319" s="7">
        <f t="shared" si="110"/>
        <v>0</v>
      </c>
      <c r="D319" s="7">
        <f t="shared" si="112"/>
        <v>0</v>
      </c>
      <c r="E319" s="7">
        <f t="shared" si="113"/>
        <v>0</v>
      </c>
      <c r="F319" s="7">
        <f t="shared" si="114"/>
        <v>0</v>
      </c>
      <c r="G319" s="7">
        <f t="shared" si="115"/>
        <v>0</v>
      </c>
      <c r="H319" s="7">
        <f t="shared" si="116"/>
        <v>0</v>
      </c>
      <c r="I319" s="7">
        <f t="shared" si="117"/>
        <v>0</v>
      </c>
      <c r="J319" s="7">
        <f t="shared" si="118"/>
        <v>0</v>
      </c>
      <c r="K319" s="7">
        <f t="shared" si="119"/>
        <v>0</v>
      </c>
      <c r="L319" s="7">
        <f t="shared" si="120"/>
        <v>0</v>
      </c>
      <c r="M319" s="7">
        <f t="shared" si="121"/>
        <v>0</v>
      </c>
      <c r="N319" s="7">
        <f t="shared" si="122"/>
        <v>0</v>
      </c>
      <c r="O319" s="7">
        <f t="shared" si="123"/>
        <v>0</v>
      </c>
      <c r="P319" s="7">
        <f t="shared" si="124"/>
        <v>0</v>
      </c>
      <c r="Q319" s="7">
        <f t="shared" si="125"/>
        <v>0</v>
      </c>
      <c r="R319" s="7">
        <f t="shared" si="126"/>
        <v>0</v>
      </c>
      <c r="S319" s="7">
        <f t="shared" si="127"/>
        <v>0</v>
      </c>
      <c r="T319" s="7">
        <f t="shared" si="128"/>
        <v>0</v>
      </c>
      <c r="U319" s="7">
        <f t="shared" si="129"/>
        <v>0</v>
      </c>
    </row>
    <row r="320" spans="1:21" hidden="1" outlineLevel="1" x14ac:dyDescent="0.2">
      <c r="A320" s="6">
        <v>47</v>
      </c>
      <c r="B320" s="6">
        <v>2064</v>
      </c>
      <c r="C320" s="7">
        <f t="shared" si="110"/>
        <v>0</v>
      </c>
      <c r="D320" s="7">
        <f t="shared" si="112"/>
        <v>0</v>
      </c>
      <c r="E320" s="7">
        <f t="shared" si="113"/>
        <v>0</v>
      </c>
      <c r="F320" s="7">
        <f t="shared" si="114"/>
        <v>0</v>
      </c>
      <c r="G320" s="7">
        <f t="shared" si="115"/>
        <v>0</v>
      </c>
      <c r="H320" s="7">
        <f t="shared" si="116"/>
        <v>0</v>
      </c>
      <c r="I320" s="7">
        <f t="shared" si="117"/>
        <v>0</v>
      </c>
      <c r="J320" s="7">
        <f t="shared" si="118"/>
        <v>0</v>
      </c>
      <c r="K320" s="7">
        <f t="shared" si="119"/>
        <v>0</v>
      </c>
      <c r="L320" s="7">
        <f t="shared" si="120"/>
        <v>0</v>
      </c>
      <c r="M320" s="7">
        <f t="shared" si="121"/>
        <v>0</v>
      </c>
      <c r="N320" s="7">
        <f t="shared" si="122"/>
        <v>0</v>
      </c>
      <c r="O320" s="7">
        <f t="shared" si="123"/>
        <v>0</v>
      </c>
      <c r="P320" s="7">
        <f t="shared" si="124"/>
        <v>0</v>
      </c>
      <c r="Q320" s="7">
        <f t="shared" si="125"/>
        <v>0</v>
      </c>
      <c r="R320" s="7">
        <f t="shared" si="126"/>
        <v>0</v>
      </c>
      <c r="S320" s="7">
        <f t="shared" si="127"/>
        <v>0</v>
      </c>
      <c r="T320" s="7">
        <f t="shared" si="128"/>
        <v>0</v>
      </c>
      <c r="U320" s="7">
        <f t="shared" si="129"/>
        <v>0</v>
      </c>
    </row>
    <row r="321" spans="1:21" hidden="1" outlineLevel="1" x14ac:dyDescent="0.2">
      <c r="A321" s="6">
        <v>48</v>
      </c>
      <c r="B321" s="6">
        <v>2065</v>
      </c>
      <c r="C321" s="7">
        <f t="shared" si="110"/>
        <v>0</v>
      </c>
      <c r="D321" s="7">
        <f t="shared" si="112"/>
        <v>0</v>
      </c>
      <c r="E321" s="7">
        <f t="shared" si="113"/>
        <v>0</v>
      </c>
      <c r="F321" s="7">
        <f t="shared" si="114"/>
        <v>0</v>
      </c>
      <c r="G321" s="7">
        <f t="shared" si="115"/>
        <v>0</v>
      </c>
      <c r="H321" s="7">
        <f t="shared" si="116"/>
        <v>0</v>
      </c>
      <c r="I321" s="7">
        <f t="shared" si="117"/>
        <v>0</v>
      </c>
      <c r="J321" s="7">
        <f t="shared" si="118"/>
        <v>0</v>
      </c>
      <c r="K321" s="7">
        <f t="shared" si="119"/>
        <v>0</v>
      </c>
      <c r="L321" s="7">
        <f t="shared" si="120"/>
        <v>0</v>
      </c>
      <c r="M321" s="7">
        <f t="shared" si="121"/>
        <v>0</v>
      </c>
      <c r="N321" s="7">
        <f t="shared" si="122"/>
        <v>0</v>
      </c>
      <c r="O321" s="7">
        <f t="shared" si="123"/>
        <v>0</v>
      </c>
      <c r="P321" s="7">
        <f t="shared" si="124"/>
        <v>0</v>
      </c>
      <c r="Q321" s="7">
        <f t="shared" si="125"/>
        <v>0</v>
      </c>
      <c r="R321" s="7">
        <f t="shared" si="126"/>
        <v>0</v>
      </c>
      <c r="S321" s="7">
        <f t="shared" si="127"/>
        <v>0</v>
      </c>
      <c r="T321" s="7">
        <f t="shared" si="128"/>
        <v>0</v>
      </c>
      <c r="U321" s="7">
        <f t="shared" si="129"/>
        <v>0</v>
      </c>
    </row>
    <row r="322" spans="1:21" hidden="1" outlineLevel="1" x14ac:dyDescent="0.2">
      <c r="A322" s="6">
        <v>49</v>
      </c>
      <c r="B322" s="6">
        <v>2066</v>
      </c>
      <c r="C322" s="7">
        <f t="shared" si="110"/>
        <v>0</v>
      </c>
      <c r="D322" s="7">
        <f t="shared" si="112"/>
        <v>0</v>
      </c>
      <c r="E322" s="7">
        <f t="shared" si="113"/>
        <v>0</v>
      </c>
      <c r="F322" s="7">
        <f t="shared" si="114"/>
        <v>0</v>
      </c>
      <c r="G322" s="7">
        <f t="shared" si="115"/>
        <v>0</v>
      </c>
      <c r="H322" s="7">
        <f t="shared" si="116"/>
        <v>0</v>
      </c>
      <c r="I322" s="7">
        <f t="shared" si="117"/>
        <v>0</v>
      </c>
      <c r="J322" s="7">
        <f t="shared" si="118"/>
        <v>0</v>
      </c>
      <c r="K322" s="7">
        <f t="shared" si="119"/>
        <v>0</v>
      </c>
      <c r="L322" s="7">
        <f t="shared" si="120"/>
        <v>0</v>
      </c>
      <c r="M322" s="7">
        <f t="shared" si="121"/>
        <v>0</v>
      </c>
      <c r="N322" s="7">
        <f t="shared" si="122"/>
        <v>0</v>
      </c>
      <c r="O322" s="7">
        <f t="shared" si="123"/>
        <v>0</v>
      </c>
      <c r="P322" s="7">
        <f t="shared" si="124"/>
        <v>0</v>
      </c>
      <c r="Q322" s="7">
        <f t="shared" si="125"/>
        <v>0</v>
      </c>
      <c r="R322" s="7">
        <f t="shared" si="126"/>
        <v>0</v>
      </c>
      <c r="S322" s="7">
        <f t="shared" si="127"/>
        <v>0</v>
      </c>
      <c r="T322" s="7">
        <f t="shared" si="128"/>
        <v>0</v>
      </c>
      <c r="U322" s="7">
        <f t="shared" si="129"/>
        <v>0</v>
      </c>
    </row>
    <row r="323" spans="1:21" hidden="1" outlineLevel="1" x14ac:dyDescent="0.2">
      <c r="A323" s="6">
        <v>50</v>
      </c>
      <c r="B323" s="6">
        <v>2067</v>
      </c>
      <c r="C323" s="7">
        <f t="shared" si="110"/>
        <v>0</v>
      </c>
      <c r="D323" s="7">
        <f t="shared" si="112"/>
        <v>0</v>
      </c>
      <c r="E323" s="7">
        <f t="shared" si="113"/>
        <v>0</v>
      </c>
      <c r="H323" s="7">
        <f t="shared" si="116"/>
        <v>0</v>
      </c>
      <c r="I323" s="7">
        <f t="shared" si="117"/>
        <v>0</v>
      </c>
      <c r="J323" s="7">
        <f t="shared" si="118"/>
        <v>0</v>
      </c>
      <c r="K323" s="7">
        <f t="shared" si="119"/>
        <v>0</v>
      </c>
      <c r="L323" s="7">
        <f t="shared" si="120"/>
        <v>0</v>
      </c>
      <c r="M323" s="7">
        <f t="shared" si="121"/>
        <v>0</v>
      </c>
      <c r="N323" s="7">
        <f t="shared" si="122"/>
        <v>0</v>
      </c>
      <c r="O323" s="7">
        <f t="shared" si="123"/>
        <v>0</v>
      </c>
      <c r="P323" s="7">
        <f t="shared" si="124"/>
        <v>0</v>
      </c>
      <c r="Q323" s="7">
        <f t="shared" si="125"/>
        <v>0</v>
      </c>
      <c r="R323" s="7">
        <f t="shared" si="126"/>
        <v>0</v>
      </c>
      <c r="S323" s="7">
        <f t="shared" si="127"/>
        <v>0</v>
      </c>
      <c r="T323" s="7">
        <f t="shared" si="128"/>
        <v>0</v>
      </c>
      <c r="U323" s="7">
        <f t="shared" si="129"/>
        <v>0</v>
      </c>
    </row>
    <row r="324" spans="1:21" hidden="1" outlineLevel="1" x14ac:dyDescent="0.2">
      <c r="A324" s="6">
        <v>51</v>
      </c>
      <c r="B324" s="6">
        <v>2068</v>
      </c>
      <c r="C324" s="7">
        <f t="shared" si="110"/>
        <v>0</v>
      </c>
      <c r="D324" s="7">
        <f t="shared" si="112"/>
        <v>0</v>
      </c>
      <c r="E324" s="7">
        <f t="shared" si="113"/>
        <v>0</v>
      </c>
      <c r="H324" s="7">
        <f t="shared" si="116"/>
        <v>0</v>
      </c>
      <c r="I324" s="7">
        <f t="shared" si="117"/>
        <v>0</v>
      </c>
      <c r="J324" s="7">
        <f t="shared" si="118"/>
        <v>0</v>
      </c>
      <c r="K324" s="7">
        <f t="shared" si="119"/>
        <v>0</v>
      </c>
      <c r="L324" s="7">
        <f t="shared" si="120"/>
        <v>0</v>
      </c>
      <c r="M324" s="7">
        <f t="shared" si="121"/>
        <v>0</v>
      </c>
      <c r="N324" s="7">
        <f t="shared" si="122"/>
        <v>0</v>
      </c>
      <c r="O324" s="7">
        <f t="shared" si="123"/>
        <v>0</v>
      </c>
      <c r="P324" s="7">
        <f t="shared" si="124"/>
        <v>0</v>
      </c>
      <c r="Q324" s="7">
        <f t="shared" si="125"/>
        <v>0</v>
      </c>
      <c r="R324" s="7">
        <f t="shared" si="126"/>
        <v>0</v>
      </c>
      <c r="S324" s="7">
        <f t="shared" si="127"/>
        <v>0</v>
      </c>
      <c r="T324" s="7">
        <f t="shared" si="128"/>
        <v>0</v>
      </c>
      <c r="U324" s="7">
        <f t="shared" si="129"/>
        <v>0</v>
      </c>
    </row>
    <row r="325" spans="1:21" hidden="1" outlineLevel="1" x14ac:dyDescent="0.2">
      <c r="A325" s="6">
        <v>52</v>
      </c>
      <c r="B325" s="6">
        <v>2069</v>
      </c>
      <c r="C325" s="7">
        <f t="shared" si="110"/>
        <v>0</v>
      </c>
      <c r="D325" s="7">
        <f t="shared" si="112"/>
        <v>0</v>
      </c>
      <c r="E325" s="7">
        <f t="shared" si="113"/>
        <v>0</v>
      </c>
      <c r="H325" s="7">
        <f t="shared" si="116"/>
        <v>0</v>
      </c>
      <c r="I325" s="7">
        <f t="shared" si="117"/>
        <v>0</v>
      </c>
      <c r="J325" s="7">
        <f t="shared" si="118"/>
        <v>0</v>
      </c>
      <c r="K325" s="7">
        <f t="shared" si="119"/>
        <v>0</v>
      </c>
      <c r="L325" s="7">
        <f t="shared" si="120"/>
        <v>0</v>
      </c>
      <c r="M325" s="7">
        <f t="shared" si="121"/>
        <v>0</v>
      </c>
      <c r="N325" s="7">
        <f t="shared" si="122"/>
        <v>0</v>
      </c>
      <c r="O325" s="7">
        <f t="shared" si="123"/>
        <v>0</v>
      </c>
      <c r="P325" s="7">
        <f t="shared" si="124"/>
        <v>0</v>
      </c>
      <c r="Q325" s="7">
        <f t="shared" si="125"/>
        <v>0</v>
      </c>
      <c r="R325" s="7">
        <f t="shared" si="126"/>
        <v>0</v>
      </c>
      <c r="S325" s="7">
        <f t="shared" si="127"/>
        <v>0</v>
      </c>
      <c r="T325" s="7">
        <f t="shared" si="128"/>
        <v>0</v>
      </c>
      <c r="U325" s="7">
        <f t="shared" si="129"/>
        <v>0</v>
      </c>
    </row>
    <row r="326" spans="1:21" hidden="1" outlineLevel="1" x14ac:dyDescent="0.2">
      <c r="A326" s="6">
        <v>53</v>
      </c>
      <c r="B326" s="6">
        <v>2070</v>
      </c>
      <c r="C326" s="7">
        <f t="shared" si="110"/>
        <v>0</v>
      </c>
      <c r="D326" s="7">
        <f t="shared" si="112"/>
        <v>0</v>
      </c>
      <c r="E326" s="7">
        <f t="shared" si="113"/>
        <v>0</v>
      </c>
      <c r="H326" s="7">
        <f t="shared" si="116"/>
        <v>0</v>
      </c>
      <c r="I326" s="7">
        <f t="shared" si="117"/>
        <v>0</v>
      </c>
      <c r="J326" s="7">
        <f t="shared" si="118"/>
        <v>0</v>
      </c>
      <c r="K326" s="7">
        <f t="shared" si="119"/>
        <v>0</v>
      </c>
      <c r="L326" s="7">
        <f t="shared" si="120"/>
        <v>0</v>
      </c>
      <c r="M326" s="7">
        <f t="shared" si="121"/>
        <v>0</v>
      </c>
      <c r="N326" s="7">
        <f t="shared" si="122"/>
        <v>0</v>
      </c>
      <c r="O326" s="7">
        <f t="shared" si="123"/>
        <v>0</v>
      </c>
      <c r="P326" s="7">
        <f t="shared" si="124"/>
        <v>0</v>
      </c>
      <c r="Q326" s="7">
        <f t="shared" si="125"/>
        <v>0</v>
      </c>
      <c r="R326" s="7">
        <f t="shared" si="126"/>
        <v>0</v>
      </c>
      <c r="S326" s="7">
        <f t="shared" si="127"/>
        <v>0</v>
      </c>
      <c r="T326" s="7">
        <f t="shared" si="128"/>
        <v>0</v>
      </c>
      <c r="U326" s="7">
        <f t="shared" si="129"/>
        <v>0</v>
      </c>
    </row>
    <row r="327" spans="1:21" hidden="1" outlineLevel="1" x14ac:dyDescent="0.2">
      <c r="A327" s="6">
        <v>54</v>
      </c>
      <c r="B327" s="6">
        <v>2071</v>
      </c>
      <c r="C327" s="7">
        <f t="shared" si="110"/>
        <v>0</v>
      </c>
      <c r="D327" s="7">
        <f t="shared" si="112"/>
        <v>0</v>
      </c>
      <c r="E327" s="7">
        <f t="shared" si="113"/>
        <v>0</v>
      </c>
      <c r="H327" s="7">
        <f t="shared" si="116"/>
        <v>0</v>
      </c>
      <c r="I327" s="7">
        <f t="shared" si="117"/>
        <v>0</v>
      </c>
      <c r="J327" s="7">
        <f t="shared" si="118"/>
        <v>0</v>
      </c>
      <c r="K327" s="7">
        <f t="shared" si="119"/>
        <v>0</v>
      </c>
      <c r="L327" s="7">
        <f t="shared" si="120"/>
        <v>0</v>
      </c>
      <c r="M327" s="7">
        <f t="shared" si="121"/>
        <v>0</v>
      </c>
      <c r="N327" s="7">
        <f t="shared" si="122"/>
        <v>0</v>
      </c>
      <c r="O327" s="7">
        <f t="shared" si="123"/>
        <v>0</v>
      </c>
      <c r="P327" s="7">
        <f t="shared" si="124"/>
        <v>0</v>
      </c>
      <c r="Q327" s="7">
        <f t="shared" si="125"/>
        <v>0</v>
      </c>
      <c r="R327" s="7">
        <f t="shared" si="126"/>
        <v>0</v>
      </c>
      <c r="S327" s="7">
        <f t="shared" si="127"/>
        <v>0</v>
      </c>
      <c r="T327" s="7">
        <f t="shared" si="128"/>
        <v>0</v>
      </c>
      <c r="U327" s="7">
        <f t="shared" si="129"/>
        <v>0</v>
      </c>
    </row>
    <row r="328" spans="1:21" hidden="1" outlineLevel="1" x14ac:dyDescent="0.2">
      <c r="A328" s="6">
        <v>55</v>
      </c>
      <c r="B328" s="6">
        <v>2072</v>
      </c>
      <c r="C328" s="7">
        <f t="shared" si="110"/>
        <v>0</v>
      </c>
      <c r="D328" s="7">
        <f t="shared" si="112"/>
        <v>0</v>
      </c>
      <c r="E328" s="7">
        <f t="shared" si="113"/>
        <v>0</v>
      </c>
      <c r="H328" s="7">
        <f t="shared" si="116"/>
        <v>0</v>
      </c>
      <c r="I328" s="7">
        <f t="shared" si="117"/>
        <v>0</v>
      </c>
      <c r="J328" s="7">
        <f t="shared" si="118"/>
        <v>0</v>
      </c>
      <c r="K328" s="7">
        <f t="shared" si="119"/>
        <v>0</v>
      </c>
      <c r="L328" s="7">
        <f t="shared" si="120"/>
        <v>0</v>
      </c>
      <c r="M328" s="7">
        <f t="shared" si="121"/>
        <v>0</v>
      </c>
      <c r="N328" s="7">
        <f t="shared" si="122"/>
        <v>0</v>
      </c>
      <c r="O328" s="7">
        <f t="shared" si="123"/>
        <v>0</v>
      </c>
      <c r="P328" s="7">
        <f t="shared" si="124"/>
        <v>0</v>
      </c>
      <c r="Q328" s="7">
        <f t="shared" si="125"/>
        <v>0</v>
      </c>
      <c r="R328" s="7">
        <f t="shared" si="126"/>
        <v>0</v>
      </c>
      <c r="S328" s="7">
        <f t="shared" si="127"/>
        <v>0</v>
      </c>
      <c r="T328" s="7">
        <f t="shared" si="128"/>
        <v>0</v>
      </c>
      <c r="U328" s="7">
        <f t="shared" si="129"/>
        <v>0</v>
      </c>
    </row>
    <row r="329" spans="1:21" hidden="1" outlineLevel="1" x14ac:dyDescent="0.2">
      <c r="A329" s="6">
        <v>56</v>
      </c>
      <c r="B329" s="6">
        <v>2073</v>
      </c>
      <c r="C329" s="7">
        <f t="shared" si="110"/>
        <v>0</v>
      </c>
      <c r="D329" s="7">
        <f t="shared" si="112"/>
        <v>0</v>
      </c>
      <c r="E329" s="7">
        <f t="shared" si="113"/>
        <v>0</v>
      </c>
      <c r="H329" s="7">
        <f t="shared" si="116"/>
        <v>0</v>
      </c>
      <c r="I329" s="7">
        <f t="shared" si="117"/>
        <v>0</v>
      </c>
      <c r="J329" s="7">
        <f t="shared" si="118"/>
        <v>0</v>
      </c>
      <c r="K329" s="7">
        <f t="shared" si="119"/>
        <v>0</v>
      </c>
      <c r="L329" s="7">
        <f t="shared" si="120"/>
        <v>0</v>
      </c>
      <c r="M329" s="7">
        <f t="shared" si="121"/>
        <v>0</v>
      </c>
      <c r="N329" s="7">
        <f t="shared" si="122"/>
        <v>0</v>
      </c>
      <c r="O329" s="7">
        <f t="shared" si="123"/>
        <v>0</v>
      </c>
      <c r="P329" s="7">
        <f t="shared" si="124"/>
        <v>0</v>
      </c>
      <c r="Q329" s="7">
        <f t="shared" si="125"/>
        <v>0</v>
      </c>
      <c r="R329" s="7">
        <f t="shared" si="126"/>
        <v>0</v>
      </c>
      <c r="S329" s="7">
        <f t="shared" si="127"/>
        <v>0</v>
      </c>
      <c r="T329" s="7">
        <f t="shared" si="128"/>
        <v>0</v>
      </c>
      <c r="U329" s="7">
        <f t="shared" si="129"/>
        <v>0</v>
      </c>
    </row>
    <row r="330" spans="1:21" hidden="1" outlineLevel="1" x14ac:dyDescent="0.2">
      <c r="A330" s="6">
        <v>57</v>
      </c>
      <c r="B330" s="6">
        <v>2074</v>
      </c>
      <c r="C330" s="7">
        <f t="shared" si="110"/>
        <v>0</v>
      </c>
      <c r="D330" s="7">
        <f t="shared" si="112"/>
        <v>0</v>
      </c>
      <c r="E330" s="7">
        <f t="shared" si="113"/>
        <v>0</v>
      </c>
      <c r="H330" s="7">
        <f t="shared" si="116"/>
        <v>0</v>
      </c>
      <c r="I330" s="7">
        <f t="shared" si="117"/>
        <v>0</v>
      </c>
      <c r="J330" s="7">
        <f t="shared" si="118"/>
        <v>0</v>
      </c>
      <c r="K330" s="7">
        <f t="shared" si="119"/>
        <v>0</v>
      </c>
      <c r="L330" s="7">
        <f t="shared" si="120"/>
        <v>0</v>
      </c>
      <c r="M330" s="7">
        <f t="shared" si="121"/>
        <v>0</v>
      </c>
      <c r="N330" s="7">
        <f t="shared" si="122"/>
        <v>0</v>
      </c>
      <c r="O330" s="7">
        <f t="shared" si="123"/>
        <v>0</v>
      </c>
      <c r="P330" s="7">
        <f t="shared" si="124"/>
        <v>0</v>
      </c>
      <c r="Q330" s="7">
        <f t="shared" si="125"/>
        <v>0</v>
      </c>
      <c r="R330" s="7">
        <f t="shared" si="126"/>
        <v>0</v>
      </c>
      <c r="S330" s="7">
        <f t="shared" si="127"/>
        <v>0</v>
      </c>
      <c r="T330" s="7">
        <f t="shared" si="128"/>
        <v>0</v>
      </c>
      <c r="U330" s="7">
        <f t="shared" si="129"/>
        <v>0</v>
      </c>
    </row>
    <row r="331" spans="1:21" hidden="1" outlineLevel="1" x14ac:dyDescent="0.2">
      <c r="A331" s="6">
        <v>58</v>
      </c>
      <c r="B331" s="6">
        <v>2075</v>
      </c>
      <c r="C331" s="7">
        <f t="shared" si="110"/>
        <v>0</v>
      </c>
      <c r="D331" s="7">
        <f t="shared" si="112"/>
        <v>0</v>
      </c>
      <c r="E331" s="7">
        <f t="shared" si="113"/>
        <v>0</v>
      </c>
      <c r="H331" s="7">
        <f t="shared" si="116"/>
        <v>0</v>
      </c>
      <c r="I331" s="7">
        <f t="shared" si="117"/>
        <v>0</v>
      </c>
      <c r="J331" s="7">
        <f t="shared" si="118"/>
        <v>0</v>
      </c>
      <c r="K331" s="7">
        <f t="shared" si="119"/>
        <v>0</v>
      </c>
      <c r="L331" s="7">
        <f t="shared" si="120"/>
        <v>0</v>
      </c>
      <c r="M331" s="7">
        <f t="shared" si="121"/>
        <v>0</v>
      </c>
      <c r="N331" s="7">
        <f t="shared" si="122"/>
        <v>0</v>
      </c>
      <c r="O331" s="7">
        <f t="shared" si="123"/>
        <v>0</v>
      </c>
      <c r="P331" s="7">
        <f t="shared" si="124"/>
        <v>0</v>
      </c>
      <c r="Q331" s="7">
        <f t="shared" si="125"/>
        <v>0</v>
      </c>
      <c r="R331" s="7">
        <f t="shared" si="126"/>
        <v>0</v>
      </c>
      <c r="S331" s="7">
        <f t="shared" si="127"/>
        <v>0</v>
      </c>
      <c r="T331" s="7">
        <f t="shared" si="128"/>
        <v>0</v>
      </c>
      <c r="U331" s="7">
        <f t="shared" si="129"/>
        <v>0</v>
      </c>
    </row>
    <row r="332" spans="1:21" hidden="1" outlineLevel="1" x14ac:dyDescent="0.2">
      <c r="A332" s="6">
        <v>59</v>
      </c>
      <c r="B332" s="6">
        <v>2076</v>
      </c>
      <c r="C332" s="7">
        <f t="shared" si="110"/>
        <v>0</v>
      </c>
      <c r="D332" s="7">
        <f t="shared" si="112"/>
        <v>0</v>
      </c>
      <c r="E332" s="7">
        <f t="shared" si="113"/>
        <v>0</v>
      </c>
      <c r="H332" s="7">
        <f t="shared" si="116"/>
        <v>0</v>
      </c>
      <c r="I332" s="7">
        <f t="shared" si="117"/>
        <v>0</v>
      </c>
      <c r="J332" s="7">
        <f t="shared" si="118"/>
        <v>0</v>
      </c>
      <c r="K332" s="7">
        <f t="shared" si="119"/>
        <v>0</v>
      </c>
      <c r="L332" s="7">
        <f t="shared" si="120"/>
        <v>0</v>
      </c>
      <c r="M332" s="7">
        <f t="shared" si="121"/>
        <v>0</v>
      </c>
      <c r="N332" s="7">
        <f t="shared" si="122"/>
        <v>0</v>
      </c>
      <c r="O332" s="7">
        <f t="shared" si="123"/>
        <v>0</v>
      </c>
      <c r="P332" s="7">
        <f t="shared" si="124"/>
        <v>0</v>
      </c>
      <c r="Q332" s="7">
        <f t="shared" si="125"/>
        <v>0</v>
      </c>
      <c r="R332" s="7">
        <f t="shared" si="126"/>
        <v>0</v>
      </c>
      <c r="S332" s="7">
        <f t="shared" si="127"/>
        <v>0</v>
      </c>
      <c r="T332" s="7">
        <f t="shared" si="128"/>
        <v>0</v>
      </c>
      <c r="U332" s="7">
        <f t="shared" si="129"/>
        <v>0</v>
      </c>
    </row>
    <row r="333" spans="1:21" hidden="1" outlineLevel="1" x14ac:dyDescent="0.2">
      <c r="A333" s="6">
        <v>60</v>
      </c>
      <c r="B333" s="6">
        <v>2077</v>
      </c>
      <c r="C333" s="7">
        <f t="shared" si="110"/>
        <v>0</v>
      </c>
      <c r="D333" s="7">
        <f t="shared" si="112"/>
        <v>0</v>
      </c>
      <c r="E333" s="7">
        <f t="shared" si="113"/>
        <v>0</v>
      </c>
      <c r="H333" s="7">
        <f t="shared" si="116"/>
        <v>0</v>
      </c>
      <c r="I333" s="7">
        <f t="shared" si="117"/>
        <v>0</v>
      </c>
      <c r="J333" s="7">
        <f t="shared" si="118"/>
        <v>0</v>
      </c>
      <c r="K333" s="7">
        <f t="shared" si="119"/>
        <v>0</v>
      </c>
      <c r="L333" s="7">
        <f t="shared" si="120"/>
        <v>0</v>
      </c>
      <c r="M333" s="7">
        <f t="shared" si="121"/>
        <v>0</v>
      </c>
      <c r="N333" s="7">
        <f t="shared" si="122"/>
        <v>0</v>
      </c>
      <c r="O333" s="7">
        <f t="shared" si="123"/>
        <v>0</v>
      </c>
      <c r="P333" s="7">
        <f t="shared" si="124"/>
        <v>0</v>
      </c>
      <c r="Q333" s="7">
        <f t="shared" si="125"/>
        <v>0</v>
      </c>
      <c r="R333" s="7">
        <f t="shared" si="126"/>
        <v>0</v>
      </c>
      <c r="S333" s="7">
        <f t="shared" si="127"/>
        <v>0</v>
      </c>
      <c r="T333" s="7">
        <f t="shared" si="128"/>
        <v>0</v>
      </c>
      <c r="U333" s="7">
        <f t="shared" si="129"/>
        <v>0</v>
      </c>
    </row>
    <row r="334" spans="1:21" hidden="1" outlineLevel="1" x14ac:dyDescent="0.2">
      <c r="A334" s="6">
        <v>61</v>
      </c>
      <c r="B334" s="6">
        <v>2078</v>
      </c>
      <c r="C334" s="7">
        <f t="shared" si="110"/>
        <v>0</v>
      </c>
      <c r="D334" s="7">
        <f t="shared" si="112"/>
        <v>0</v>
      </c>
      <c r="E334" s="7">
        <f t="shared" si="113"/>
        <v>0</v>
      </c>
      <c r="H334" s="7">
        <f t="shared" si="116"/>
        <v>0</v>
      </c>
      <c r="I334" s="7">
        <f t="shared" si="117"/>
        <v>0</v>
      </c>
      <c r="J334" s="7">
        <f t="shared" si="118"/>
        <v>0</v>
      </c>
      <c r="K334" s="7">
        <f t="shared" si="119"/>
        <v>0</v>
      </c>
      <c r="L334" s="7">
        <f t="shared" si="120"/>
        <v>0</v>
      </c>
      <c r="M334" s="7">
        <f t="shared" si="121"/>
        <v>0</v>
      </c>
      <c r="N334" s="7">
        <f t="shared" si="122"/>
        <v>0</v>
      </c>
      <c r="O334" s="7">
        <f t="shared" si="123"/>
        <v>0</v>
      </c>
      <c r="P334" s="7">
        <f t="shared" si="124"/>
        <v>0</v>
      </c>
      <c r="Q334" s="7">
        <f t="shared" si="125"/>
        <v>0</v>
      </c>
      <c r="R334" s="7">
        <f t="shared" si="126"/>
        <v>0</v>
      </c>
      <c r="S334" s="7">
        <f t="shared" si="127"/>
        <v>0</v>
      </c>
      <c r="T334" s="7">
        <f t="shared" si="128"/>
        <v>0</v>
      </c>
      <c r="U334" s="7">
        <f t="shared" si="129"/>
        <v>0</v>
      </c>
    </row>
    <row r="335" spans="1:21" hidden="1" outlineLevel="1" x14ac:dyDescent="0.2">
      <c r="A335" s="6">
        <v>62</v>
      </c>
      <c r="B335" s="6">
        <v>2079</v>
      </c>
      <c r="C335" s="7">
        <f t="shared" si="110"/>
        <v>0</v>
      </c>
      <c r="D335" s="7">
        <f t="shared" si="112"/>
        <v>0</v>
      </c>
      <c r="E335" s="7">
        <f t="shared" si="113"/>
        <v>0</v>
      </c>
      <c r="H335" s="7">
        <f t="shared" si="116"/>
        <v>0</v>
      </c>
      <c r="I335" s="7">
        <f t="shared" si="117"/>
        <v>0</v>
      </c>
      <c r="J335" s="7">
        <f t="shared" si="118"/>
        <v>0</v>
      </c>
      <c r="K335" s="7">
        <f t="shared" si="119"/>
        <v>0</v>
      </c>
      <c r="L335" s="7">
        <f t="shared" si="120"/>
        <v>0</v>
      </c>
      <c r="M335" s="7">
        <f t="shared" si="121"/>
        <v>0</v>
      </c>
      <c r="N335" s="7">
        <f t="shared" si="122"/>
        <v>0</v>
      </c>
      <c r="O335" s="7">
        <f t="shared" si="123"/>
        <v>0</v>
      </c>
      <c r="P335" s="7">
        <f t="shared" si="124"/>
        <v>0</v>
      </c>
      <c r="Q335" s="7">
        <f t="shared" si="125"/>
        <v>0</v>
      </c>
      <c r="R335" s="7">
        <f t="shared" si="126"/>
        <v>0</v>
      </c>
      <c r="S335" s="7">
        <f t="shared" si="127"/>
        <v>0</v>
      </c>
      <c r="T335" s="7">
        <f t="shared" si="128"/>
        <v>0</v>
      </c>
      <c r="U335" s="7">
        <f t="shared" si="129"/>
        <v>0</v>
      </c>
    </row>
    <row r="336" spans="1:21" hidden="1" outlineLevel="1" x14ac:dyDescent="0.2">
      <c r="A336" s="6">
        <v>63</v>
      </c>
      <c r="B336" s="6">
        <v>2080</v>
      </c>
      <c r="C336" s="7">
        <f t="shared" si="110"/>
        <v>0</v>
      </c>
      <c r="D336" s="7">
        <f t="shared" si="112"/>
        <v>0</v>
      </c>
      <c r="E336" s="7">
        <f t="shared" si="113"/>
        <v>0</v>
      </c>
      <c r="H336" s="7">
        <f t="shared" si="116"/>
        <v>0</v>
      </c>
      <c r="I336" s="7">
        <f t="shared" si="117"/>
        <v>0</v>
      </c>
      <c r="J336" s="7">
        <f t="shared" si="118"/>
        <v>0</v>
      </c>
      <c r="K336" s="7">
        <f t="shared" si="119"/>
        <v>0</v>
      </c>
      <c r="L336" s="7">
        <f t="shared" si="120"/>
        <v>0</v>
      </c>
      <c r="M336" s="7">
        <f t="shared" si="121"/>
        <v>0</v>
      </c>
      <c r="N336" s="7">
        <f t="shared" si="122"/>
        <v>0</v>
      </c>
      <c r="O336" s="7">
        <f t="shared" si="123"/>
        <v>0</v>
      </c>
      <c r="P336" s="7">
        <f t="shared" si="124"/>
        <v>0</v>
      </c>
      <c r="Q336" s="7">
        <f t="shared" si="125"/>
        <v>0</v>
      </c>
      <c r="R336" s="7">
        <f t="shared" si="126"/>
        <v>0</v>
      </c>
      <c r="S336" s="7">
        <f t="shared" si="127"/>
        <v>0</v>
      </c>
      <c r="T336" s="7">
        <f t="shared" si="128"/>
        <v>0</v>
      </c>
      <c r="U336" s="7">
        <f t="shared" si="129"/>
        <v>0</v>
      </c>
    </row>
    <row r="337" spans="1:21" hidden="1" outlineLevel="1" x14ac:dyDescent="0.2">
      <c r="A337" s="6">
        <v>64</v>
      </c>
      <c r="B337" s="6">
        <v>2081</v>
      </c>
      <c r="C337" s="7">
        <f t="shared" si="110"/>
        <v>0</v>
      </c>
      <c r="D337" s="7">
        <f t="shared" si="112"/>
        <v>0</v>
      </c>
      <c r="E337" s="7">
        <f t="shared" si="113"/>
        <v>0</v>
      </c>
      <c r="H337" s="7">
        <f t="shared" si="116"/>
        <v>0</v>
      </c>
      <c r="I337" s="7">
        <f t="shared" si="117"/>
        <v>0</v>
      </c>
      <c r="J337" s="7">
        <f t="shared" si="118"/>
        <v>0</v>
      </c>
      <c r="K337" s="7">
        <f t="shared" si="119"/>
        <v>0</v>
      </c>
      <c r="L337" s="7">
        <f t="shared" si="120"/>
        <v>0</v>
      </c>
      <c r="M337" s="7">
        <f t="shared" si="121"/>
        <v>0</v>
      </c>
      <c r="N337" s="7">
        <f t="shared" si="122"/>
        <v>0</v>
      </c>
      <c r="O337" s="7">
        <f t="shared" si="123"/>
        <v>0</v>
      </c>
      <c r="P337" s="7">
        <f t="shared" si="124"/>
        <v>0</v>
      </c>
      <c r="Q337" s="7">
        <f t="shared" si="125"/>
        <v>0</v>
      </c>
      <c r="R337" s="7">
        <f t="shared" si="126"/>
        <v>0</v>
      </c>
      <c r="S337" s="7">
        <f t="shared" si="127"/>
        <v>0</v>
      </c>
      <c r="T337" s="7">
        <f t="shared" si="128"/>
        <v>0</v>
      </c>
      <c r="U337" s="7">
        <f t="shared" si="129"/>
        <v>0</v>
      </c>
    </row>
    <row r="338" spans="1:21" hidden="1" outlineLevel="1" x14ac:dyDescent="0.2">
      <c r="A338" s="6">
        <v>65</v>
      </c>
      <c r="B338" s="6">
        <v>2082</v>
      </c>
      <c r="C338" s="7">
        <f t="shared" si="110"/>
        <v>0</v>
      </c>
      <c r="D338" s="7">
        <f t="shared" ref="D338:D369" si="130">IF(AND(B338&gt;=B$40)*(B338&lt;H$40),G$40,0)</f>
        <v>0</v>
      </c>
      <c r="E338" s="7">
        <f t="shared" ref="E338:E369" si="131">IF(AND(B338&gt;=B$41)*(B338&lt;H$41),G$41,0)</f>
        <v>0</v>
      </c>
      <c r="H338" s="7">
        <f t="shared" ref="H338:H369" si="132">IF(AND(B338&gt;=B$44)*(B338&lt;H$44),G$44,0)</f>
        <v>0</v>
      </c>
      <c r="I338" s="7">
        <f t="shared" ref="I338:I369" si="133">IF(AND(B338&gt;=B$45)*(B338&lt;H$45),G$45,0)</f>
        <v>0</v>
      </c>
      <c r="J338" s="7">
        <f t="shared" ref="J338:J369" si="134">IF(AND(B338&gt;=B$46)*(B338&lt;H$46),G$46,0)</f>
        <v>0</v>
      </c>
      <c r="K338" s="7">
        <f t="shared" ref="K338:K369" si="135">IF(AND(B338&gt;=B$47)*(B338&lt;H$47),G$47,0)</f>
        <v>0</v>
      </c>
      <c r="L338" s="7">
        <f t="shared" ref="L338:L369" si="136">IF(AND(B338&gt;=B$48)*(B338&lt;H$48),G$48,0)</f>
        <v>0</v>
      </c>
      <c r="M338" s="7">
        <f t="shared" ref="M338:M369" si="137">IF(AND(B338&gt;=B$49)*(B338&lt;H$49),G$49,0)</f>
        <v>0</v>
      </c>
      <c r="N338" s="7">
        <f t="shared" ref="N338:N369" si="138">IF(AND(B338&gt;=B$50)*(B338&lt;H$50),G$50,0)</f>
        <v>0</v>
      </c>
      <c r="O338" s="7">
        <f t="shared" ref="O338:O369" si="139">IF(AND(B338&gt;=B$51)*(B338&lt;H$51),G$51,0)</f>
        <v>0</v>
      </c>
      <c r="P338" s="7">
        <f t="shared" ref="P338:P369" si="140">IF(AND(B338&gt;=B$52)*(B338&lt;H$52),G$52,0)</f>
        <v>0</v>
      </c>
      <c r="Q338" s="7">
        <f t="shared" ref="Q338:Q369" si="141">IF(AND(B338&gt;=B$53)*(B338&lt;H$53),G$53,0)</f>
        <v>0</v>
      </c>
      <c r="R338" s="7">
        <f t="shared" ref="R338:R369" si="142">IF(AND(B338&gt;=B$54)*(B338&lt;H$54),G$54,0)</f>
        <v>0</v>
      </c>
      <c r="S338" s="7">
        <f t="shared" ref="S338:S369" si="143">IF(AND(B338&gt;=B$55)*(B338&lt;H$55),G$55,0)</f>
        <v>0</v>
      </c>
      <c r="T338" s="7">
        <f t="shared" ref="T338:T369" si="144">IF(AND(B338&gt;=B$56)*(B338&lt;H$56),G$56,0)</f>
        <v>0</v>
      </c>
      <c r="U338" s="7">
        <f t="shared" ref="U338:U369" si="145">IF(AND(B338&gt;=B$57)*(B338&lt;H$57),G$57,0)</f>
        <v>0</v>
      </c>
    </row>
    <row r="339" spans="1:21" hidden="1" outlineLevel="1" x14ac:dyDescent="0.2">
      <c r="A339" s="6">
        <v>66</v>
      </c>
      <c r="B339" s="6">
        <v>2083</v>
      </c>
      <c r="C339" s="7">
        <f t="shared" ref="C339:C402" si="146">SUM(D339:U339)</f>
        <v>0</v>
      </c>
      <c r="D339" s="7">
        <f t="shared" si="130"/>
        <v>0</v>
      </c>
      <c r="E339" s="7">
        <f t="shared" si="131"/>
        <v>0</v>
      </c>
      <c r="H339" s="7">
        <f t="shared" si="132"/>
        <v>0</v>
      </c>
      <c r="I339" s="7">
        <f t="shared" si="133"/>
        <v>0</v>
      </c>
      <c r="J339" s="7">
        <f t="shared" si="134"/>
        <v>0</v>
      </c>
      <c r="K339" s="7">
        <f t="shared" si="135"/>
        <v>0</v>
      </c>
      <c r="L339" s="7">
        <f t="shared" si="136"/>
        <v>0</v>
      </c>
      <c r="M339" s="7">
        <f t="shared" si="137"/>
        <v>0</v>
      </c>
      <c r="N339" s="7">
        <f t="shared" si="138"/>
        <v>0</v>
      </c>
      <c r="O339" s="7">
        <f t="shared" si="139"/>
        <v>0</v>
      </c>
      <c r="P339" s="7">
        <f t="shared" si="140"/>
        <v>0</v>
      </c>
      <c r="Q339" s="7">
        <f t="shared" si="141"/>
        <v>0</v>
      </c>
      <c r="R339" s="7">
        <f t="shared" si="142"/>
        <v>0</v>
      </c>
      <c r="S339" s="7">
        <f t="shared" si="143"/>
        <v>0</v>
      </c>
      <c r="T339" s="7">
        <f t="shared" si="144"/>
        <v>0</v>
      </c>
      <c r="U339" s="7">
        <f t="shared" si="145"/>
        <v>0</v>
      </c>
    </row>
    <row r="340" spans="1:21" hidden="1" outlineLevel="1" x14ac:dyDescent="0.2">
      <c r="A340" s="6">
        <v>67</v>
      </c>
      <c r="B340" s="6">
        <v>2084</v>
      </c>
      <c r="C340" s="7">
        <f t="shared" si="146"/>
        <v>0</v>
      </c>
      <c r="D340" s="7">
        <f t="shared" si="130"/>
        <v>0</v>
      </c>
      <c r="E340" s="7">
        <f t="shared" si="131"/>
        <v>0</v>
      </c>
      <c r="H340" s="7">
        <f t="shared" si="132"/>
        <v>0</v>
      </c>
      <c r="I340" s="7">
        <f t="shared" si="133"/>
        <v>0</v>
      </c>
      <c r="J340" s="7">
        <f t="shared" si="134"/>
        <v>0</v>
      </c>
      <c r="K340" s="7">
        <f t="shared" si="135"/>
        <v>0</v>
      </c>
      <c r="L340" s="7">
        <f t="shared" si="136"/>
        <v>0</v>
      </c>
      <c r="M340" s="7">
        <f t="shared" si="137"/>
        <v>0</v>
      </c>
      <c r="N340" s="7">
        <f t="shared" si="138"/>
        <v>0</v>
      </c>
      <c r="O340" s="7">
        <f t="shared" si="139"/>
        <v>0</v>
      </c>
      <c r="P340" s="7">
        <f t="shared" si="140"/>
        <v>0</v>
      </c>
      <c r="Q340" s="7">
        <f t="shared" si="141"/>
        <v>0</v>
      </c>
      <c r="R340" s="7">
        <f t="shared" si="142"/>
        <v>0</v>
      </c>
      <c r="S340" s="7">
        <f t="shared" si="143"/>
        <v>0</v>
      </c>
      <c r="T340" s="7">
        <f t="shared" si="144"/>
        <v>0</v>
      </c>
      <c r="U340" s="7">
        <f t="shared" si="145"/>
        <v>0</v>
      </c>
    </row>
    <row r="341" spans="1:21" hidden="1" outlineLevel="1" x14ac:dyDescent="0.2">
      <c r="A341" s="6">
        <v>68</v>
      </c>
      <c r="B341" s="6">
        <v>2085</v>
      </c>
      <c r="C341" s="7">
        <f t="shared" si="146"/>
        <v>0</v>
      </c>
      <c r="D341" s="7">
        <f t="shared" si="130"/>
        <v>0</v>
      </c>
      <c r="E341" s="7">
        <f t="shared" si="131"/>
        <v>0</v>
      </c>
      <c r="H341" s="7">
        <f t="shared" si="132"/>
        <v>0</v>
      </c>
      <c r="I341" s="7">
        <f t="shared" si="133"/>
        <v>0</v>
      </c>
      <c r="J341" s="7">
        <f t="shared" si="134"/>
        <v>0</v>
      </c>
      <c r="K341" s="7">
        <f t="shared" si="135"/>
        <v>0</v>
      </c>
      <c r="L341" s="7">
        <f t="shared" si="136"/>
        <v>0</v>
      </c>
      <c r="M341" s="7">
        <f t="shared" si="137"/>
        <v>0</v>
      </c>
      <c r="N341" s="7">
        <f t="shared" si="138"/>
        <v>0</v>
      </c>
      <c r="O341" s="7">
        <f t="shared" si="139"/>
        <v>0</v>
      </c>
      <c r="P341" s="7">
        <f t="shared" si="140"/>
        <v>0</v>
      </c>
      <c r="Q341" s="7">
        <f t="shared" si="141"/>
        <v>0</v>
      </c>
      <c r="R341" s="7">
        <f t="shared" si="142"/>
        <v>0</v>
      </c>
      <c r="S341" s="7">
        <f t="shared" si="143"/>
        <v>0</v>
      </c>
      <c r="T341" s="7">
        <f t="shared" si="144"/>
        <v>0</v>
      </c>
      <c r="U341" s="7">
        <f t="shared" si="145"/>
        <v>0</v>
      </c>
    </row>
    <row r="342" spans="1:21" hidden="1" outlineLevel="1" x14ac:dyDescent="0.2">
      <c r="A342" s="6">
        <v>69</v>
      </c>
      <c r="B342" s="6">
        <v>2086</v>
      </c>
      <c r="C342" s="7">
        <f t="shared" si="146"/>
        <v>0</v>
      </c>
      <c r="D342" s="7">
        <f t="shared" si="130"/>
        <v>0</v>
      </c>
      <c r="E342" s="7">
        <f t="shared" si="131"/>
        <v>0</v>
      </c>
      <c r="H342" s="7">
        <f t="shared" si="132"/>
        <v>0</v>
      </c>
      <c r="I342" s="7">
        <f t="shared" si="133"/>
        <v>0</v>
      </c>
      <c r="J342" s="7">
        <f t="shared" si="134"/>
        <v>0</v>
      </c>
      <c r="K342" s="7">
        <f t="shared" si="135"/>
        <v>0</v>
      </c>
      <c r="L342" s="7">
        <f t="shared" si="136"/>
        <v>0</v>
      </c>
      <c r="M342" s="7">
        <f t="shared" si="137"/>
        <v>0</v>
      </c>
      <c r="N342" s="7">
        <f t="shared" si="138"/>
        <v>0</v>
      </c>
      <c r="O342" s="7">
        <f t="shared" si="139"/>
        <v>0</v>
      </c>
      <c r="P342" s="7">
        <f t="shared" si="140"/>
        <v>0</v>
      </c>
      <c r="Q342" s="7">
        <f t="shared" si="141"/>
        <v>0</v>
      </c>
      <c r="R342" s="7">
        <f t="shared" si="142"/>
        <v>0</v>
      </c>
      <c r="S342" s="7">
        <f t="shared" si="143"/>
        <v>0</v>
      </c>
      <c r="T342" s="7">
        <f t="shared" si="144"/>
        <v>0</v>
      </c>
      <c r="U342" s="7">
        <f t="shared" si="145"/>
        <v>0</v>
      </c>
    </row>
    <row r="343" spans="1:21" hidden="1" outlineLevel="1" x14ac:dyDescent="0.2">
      <c r="A343" s="6">
        <v>70</v>
      </c>
      <c r="B343" s="6">
        <v>2087</v>
      </c>
      <c r="C343" s="7">
        <f t="shared" si="146"/>
        <v>0</v>
      </c>
      <c r="D343" s="7">
        <f t="shared" si="130"/>
        <v>0</v>
      </c>
      <c r="E343" s="7">
        <f t="shared" si="131"/>
        <v>0</v>
      </c>
      <c r="H343" s="7">
        <f t="shared" si="132"/>
        <v>0</v>
      </c>
      <c r="I343" s="7">
        <f t="shared" si="133"/>
        <v>0</v>
      </c>
      <c r="J343" s="7">
        <f t="shared" si="134"/>
        <v>0</v>
      </c>
      <c r="K343" s="7">
        <f t="shared" si="135"/>
        <v>0</v>
      </c>
      <c r="L343" s="7">
        <f t="shared" si="136"/>
        <v>0</v>
      </c>
      <c r="M343" s="7">
        <f t="shared" si="137"/>
        <v>0</v>
      </c>
      <c r="N343" s="7">
        <f t="shared" si="138"/>
        <v>0</v>
      </c>
      <c r="O343" s="7">
        <f t="shared" si="139"/>
        <v>0</v>
      </c>
      <c r="P343" s="7">
        <f t="shared" si="140"/>
        <v>0</v>
      </c>
      <c r="Q343" s="7">
        <f t="shared" si="141"/>
        <v>0</v>
      </c>
      <c r="R343" s="7">
        <f t="shared" si="142"/>
        <v>0</v>
      </c>
      <c r="S343" s="7">
        <f t="shared" si="143"/>
        <v>0</v>
      </c>
      <c r="T343" s="7">
        <f t="shared" si="144"/>
        <v>0</v>
      </c>
      <c r="U343" s="7">
        <f t="shared" si="145"/>
        <v>0</v>
      </c>
    </row>
    <row r="344" spans="1:21" hidden="1" outlineLevel="1" x14ac:dyDescent="0.2">
      <c r="A344" s="6">
        <v>71</v>
      </c>
      <c r="B344" s="6">
        <v>2088</v>
      </c>
      <c r="C344" s="7">
        <f t="shared" si="146"/>
        <v>0</v>
      </c>
      <c r="D344" s="7">
        <f t="shared" si="130"/>
        <v>0</v>
      </c>
      <c r="E344" s="7">
        <f t="shared" si="131"/>
        <v>0</v>
      </c>
      <c r="H344" s="7">
        <f t="shared" si="132"/>
        <v>0</v>
      </c>
      <c r="I344" s="7">
        <f t="shared" si="133"/>
        <v>0</v>
      </c>
      <c r="J344" s="7">
        <f t="shared" si="134"/>
        <v>0</v>
      </c>
      <c r="K344" s="7">
        <f t="shared" si="135"/>
        <v>0</v>
      </c>
      <c r="L344" s="7">
        <f t="shared" si="136"/>
        <v>0</v>
      </c>
      <c r="M344" s="7">
        <f t="shared" si="137"/>
        <v>0</v>
      </c>
      <c r="N344" s="7">
        <f t="shared" si="138"/>
        <v>0</v>
      </c>
      <c r="O344" s="7">
        <f t="shared" si="139"/>
        <v>0</v>
      </c>
      <c r="P344" s="7">
        <f t="shared" si="140"/>
        <v>0</v>
      </c>
      <c r="Q344" s="7">
        <f t="shared" si="141"/>
        <v>0</v>
      </c>
      <c r="R344" s="7">
        <f t="shared" si="142"/>
        <v>0</v>
      </c>
      <c r="S344" s="7">
        <f t="shared" si="143"/>
        <v>0</v>
      </c>
      <c r="T344" s="7">
        <f t="shared" si="144"/>
        <v>0</v>
      </c>
      <c r="U344" s="7">
        <f t="shared" si="145"/>
        <v>0</v>
      </c>
    </row>
    <row r="345" spans="1:21" hidden="1" outlineLevel="1" x14ac:dyDescent="0.2">
      <c r="A345" s="6">
        <v>72</v>
      </c>
      <c r="B345" s="6">
        <v>2089</v>
      </c>
      <c r="C345" s="7">
        <f t="shared" si="146"/>
        <v>0</v>
      </c>
      <c r="D345" s="7">
        <f t="shared" si="130"/>
        <v>0</v>
      </c>
      <c r="E345" s="7">
        <f t="shared" si="131"/>
        <v>0</v>
      </c>
      <c r="H345" s="7">
        <f t="shared" si="132"/>
        <v>0</v>
      </c>
      <c r="I345" s="7">
        <f t="shared" si="133"/>
        <v>0</v>
      </c>
      <c r="J345" s="7">
        <f t="shared" si="134"/>
        <v>0</v>
      </c>
      <c r="K345" s="7">
        <f t="shared" si="135"/>
        <v>0</v>
      </c>
      <c r="L345" s="7">
        <f t="shared" si="136"/>
        <v>0</v>
      </c>
      <c r="M345" s="7">
        <f t="shared" si="137"/>
        <v>0</v>
      </c>
      <c r="N345" s="7">
        <f t="shared" si="138"/>
        <v>0</v>
      </c>
      <c r="O345" s="7">
        <f t="shared" si="139"/>
        <v>0</v>
      </c>
      <c r="P345" s="7">
        <f t="shared" si="140"/>
        <v>0</v>
      </c>
      <c r="Q345" s="7">
        <f t="shared" si="141"/>
        <v>0</v>
      </c>
      <c r="R345" s="7">
        <f t="shared" si="142"/>
        <v>0</v>
      </c>
      <c r="S345" s="7">
        <f t="shared" si="143"/>
        <v>0</v>
      </c>
      <c r="T345" s="7">
        <f t="shared" si="144"/>
        <v>0</v>
      </c>
      <c r="U345" s="7">
        <f t="shared" si="145"/>
        <v>0</v>
      </c>
    </row>
    <row r="346" spans="1:21" hidden="1" outlineLevel="1" x14ac:dyDescent="0.2">
      <c r="A346" s="6">
        <v>73</v>
      </c>
      <c r="B346" s="6">
        <v>2090</v>
      </c>
      <c r="C346" s="7">
        <f t="shared" si="146"/>
        <v>0</v>
      </c>
      <c r="D346" s="7">
        <f t="shared" si="130"/>
        <v>0</v>
      </c>
      <c r="E346" s="7">
        <f t="shared" si="131"/>
        <v>0</v>
      </c>
      <c r="H346" s="7">
        <f t="shared" si="132"/>
        <v>0</v>
      </c>
      <c r="I346" s="7">
        <f t="shared" si="133"/>
        <v>0</v>
      </c>
      <c r="J346" s="7">
        <f t="shared" si="134"/>
        <v>0</v>
      </c>
      <c r="K346" s="7">
        <f t="shared" si="135"/>
        <v>0</v>
      </c>
      <c r="L346" s="7">
        <f t="shared" si="136"/>
        <v>0</v>
      </c>
      <c r="M346" s="7">
        <f t="shared" si="137"/>
        <v>0</v>
      </c>
      <c r="N346" s="7">
        <f t="shared" si="138"/>
        <v>0</v>
      </c>
      <c r="O346" s="7">
        <f t="shared" si="139"/>
        <v>0</v>
      </c>
      <c r="P346" s="7">
        <f t="shared" si="140"/>
        <v>0</v>
      </c>
      <c r="Q346" s="7">
        <f t="shared" si="141"/>
        <v>0</v>
      </c>
      <c r="R346" s="7">
        <f t="shared" si="142"/>
        <v>0</v>
      </c>
      <c r="S346" s="7">
        <f t="shared" si="143"/>
        <v>0</v>
      </c>
      <c r="T346" s="7">
        <f t="shared" si="144"/>
        <v>0</v>
      </c>
      <c r="U346" s="7">
        <f t="shared" si="145"/>
        <v>0</v>
      </c>
    </row>
    <row r="347" spans="1:21" hidden="1" outlineLevel="1" x14ac:dyDescent="0.2">
      <c r="A347" s="6">
        <v>74</v>
      </c>
      <c r="B347" s="6">
        <v>2091</v>
      </c>
      <c r="C347" s="7">
        <f t="shared" si="146"/>
        <v>0</v>
      </c>
      <c r="D347" s="7">
        <f t="shared" si="130"/>
        <v>0</v>
      </c>
      <c r="E347" s="7">
        <f t="shared" si="131"/>
        <v>0</v>
      </c>
      <c r="H347" s="7">
        <f t="shared" si="132"/>
        <v>0</v>
      </c>
      <c r="I347" s="7">
        <f t="shared" si="133"/>
        <v>0</v>
      </c>
      <c r="J347" s="7">
        <f t="shared" si="134"/>
        <v>0</v>
      </c>
      <c r="K347" s="7">
        <f t="shared" si="135"/>
        <v>0</v>
      </c>
      <c r="L347" s="7">
        <f t="shared" si="136"/>
        <v>0</v>
      </c>
      <c r="M347" s="7">
        <f t="shared" si="137"/>
        <v>0</v>
      </c>
      <c r="N347" s="7">
        <f t="shared" si="138"/>
        <v>0</v>
      </c>
      <c r="O347" s="7">
        <f t="shared" si="139"/>
        <v>0</v>
      </c>
      <c r="P347" s="7">
        <f t="shared" si="140"/>
        <v>0</v>
      </c>
      <c r="Q347" s="7">
        <f t="shared" si="141"/>
        <v>0</v>
      </c>
      <c r="R347" s="7">
        <f t="shared" si="142"/>
        <v>0</v>
      </c>
      <c r="S347" s="7">
        <f t="shared" si="143"/>
        <v>0</v>
      </c>
      <c r="T347" s="7">
        <f t="shared" si="144"/>
        <v>0</v>
      </c>
      <c r="U347" s="7">
        <f t="shared" si="145"/>
        <v>0</v>
      </c>
    </row>
    <row r="348" spans="1:21" hidden="1" outlineLevel="1" x14ac:dyDescent="0.2">
      <c r="A348" s="6">
        <v>75</v>
      </c>
      <c r="B348" s="6">
        <v>2092</v>
      </c>
      <c r="C348" s="7">
        <f t="shared" si="146"/>
        <v>0</v>
      </c>
      <c r="D348" s="7">
        <f t="shared" si="130"/>
        <v>0</v>
      </c>
      <c r="E348" s="7">
        <f t="shared" si="131"/>
        <v>0</v>
      </c>
      <c r="H348" s="7">
        <f t="shared" si="132"/>
        <v>0</v>
      </c>
      <c r="I348" s="7">
        <f t="shared" si="133"/>
        <v>0</v>
      </c>
      <c r="J348" s="7">
        <f t="shared" si="134"/>
        <v>0</v>
      </c>
      <c r="K348" s="7">
        <f t="shared" si="135"/>
        <v>0</v>
      </c>
      <c r="L348" s="7">
        <f t="shared" si="136"/>
        <v>0</v>
      </c>
      <c r="M348" s="7">
        <f t="shared" si="137"/>
        <v>0</v>
      </c>
      <c r="N348" s="7">
        <f t="shared" si="138"/>
        <v>0</v>
      </c>
      <c r="O348" s="7">
        <f t="shared" si="139"/>
        <v>0</v>
      </c>
      <c r="P348" s="7">
        <f t="shared" si="140"/>
        <v>0</v>
      </c>
      <c r="Q348" s="7">
        <f t="shared" si="141"/>
        <v>0</v>
      </c>
      <c r="R348" s="7">
        <f t="shared" si="142"/>
        <v>0</v>
      </c>
      <c r="S348" s="7">
        <f t="shared" si="143"/>
        <v>0</v>
      </c>
      <c r="T348" s="7">
        <f t="shared" si="144"/>
        <v>0</v>
      </c>
      <c r="U348" s="7">
        <f t="shared" si="145"/>
        <v>0</v>
      </c>
    </row>
    <row r="349" spans="1:21" hidden="1" outlineLevel="1" x14ac:dyDescent="0.2">
      <c r="A349" s="6">
        <v>76</v>
      </c>
      <c r="B349" s="6">
        <v>2093</v>
      </c>
      <c r="C349" s="7">
        <f t="shared" si="146"/>
        <v>0</v>
      </c>
      <c r="D349" s="7">
        <f t="shared" si="130"/>
        <v>0</v>
      </c>
      <c r="E349" s="7">
        <f t="shared" si="131"/>
        <v>0</v>
      </c>
      <c r="H349" s="7">
        <f t="shared" si="132"/>
        <v>0</v>
      </c>
      <c r="I349" s="7">
        <f t="shared" si="133"/>
        <v>0</v>
      </c>
      <c r="J349" s="7">
        <f t="shared" si="134"/>
        <v>0</v>
      </c>
      <c r="K349" s="7">
        <f t="shared" si="135"/>
        <v>0</v>
      </c>
      <c r="L349" s="7">
        <f t="shared" si="136"/>
        <v>0</v>
      </c>
      <c r="M349" s="7">
        <f t="shared" si="137"/>
        <v>0</v>
      </c>
      <c r="N349" s="7">
        <f t="shared" si="138"/>
        <v>0</v>
      </c>
      <c r="O349" s="7">
        <f t="shared" si="139"/>
        <v>0</v>
      </c>
      <c r="P349" s="7">
        <f t="shared" si="140"/>
        <v>0</v>
      </c>
      <c r="Q349" s="7">
        <f t="shared" si="141"/>
        <v>0</v>
      </c>
      <c r="R349" s="7">
        <f t="shared" si="142"/>
        <v>0</v>
      </c>
      <c r="S349" s="7">
        <f t="shared" si="143"/>
        <v>0</v>
      </c>
      <c r="T349" s="7">
        <f t="shared" si="144"/>
        <v>0</v>
      </c>
      <c r="U349" s="7">
        <f t="shared" si="145"/>
        <v>0</v>
      </c>
    </row>
    <row r="350" spans="1:21" hidden="1" outlineLevel="1" x14ac:dyDescent="0.2">
      <c r="A350" s="6">
        <v>77</v>
      </c>
      <c r="B350" s="6">
        <v>2094</v>
      </c>
      <c r="C350" s="7">
        <f t="shared" si="146"/>
        <v>0</v>
      </c>
      <c r="D350" s="7">
        <f t="shared" si="130"/>
        <v>0</v>
      </c>
      <c r="E350" s="7">
        <f t="shared" si="131"/>
        <v>0</v>
      </c>
      <c r="H350" s="7">
        <f t="shared" si="132"/>
        <v>0</v>
      </c>
      <c r="I350" s="7">
        <f t="shared" si="133"/>
        <v>0</v>
      </c>
      <c r="J350" s="7">
        <f t="shared" si="134"/>
        <v>0</v>
      </c>
      <c r="K350" s="7">
        <f t="shared" si="135"/>
        <v>0</v>
      </c>
      <c r="L350" s="7">
        <f t="shared" si="136"/>
        <v>0</v>
      </c>
      <c r="M350" s="7">
        <f t="shared" si="137"/>
        <v>0</v>
      </c>
      <c r="N350" s="7">
        <f t="shared" si="138"/>
        <v>0</v>
      </c>
      <c r="O350" s="7">
        <f t="shared" si="139"/>
        <v>0</v>
      </c>
      <c r="P350" s="7">
        <f t="shared" si="140"/>
        <v>0</v>
      </c>
      <c r="Q350" s="7">
        <f t="shared" si="141"/>
        <v>0</v>
      </c>
      <c r="R350" s="7">
        <f t="shared" si="142"/>
        <v>0</v>
      </c>
      <c r="S350" s="7">
        <f t="shared" si="143"/>
        <v>0</v>
      </c>
      <c r="T350" s="7">
        <f t="shared" si="144"/>
        <v>0</v>
      </c>
      <c r="U350" s="7">
        <f t="shared" si="145"/>
        <v>0</v>
      </c>
    </row>
    <row r="351" spans="1:21" hidden="1" outlineLevel="1" x14ac:dyDescent="0.2">
      <c r="A351" s="6">
        <v>78</v>
      </c>
      <c r="B351" s="6">
        <v>2095</v>
      </c>
      <c r="C351" s="7">
        <f t="shared" si="146"/>
        <v>0</v>
      </c>
      <c r="D351" s="7">
        <f t="shared" si="130"/>
        <v>0</v>
      </c>
      <c r="E351" s="7">
        <f t="shared" si="131"/>
        <v>0</v>
      </c>
      <c r="H351" s="7">
        <f t="shared" si="132"/>
        <v>0</v>
      </c>
      <c r="I351" s="7">
        <f t="shared" si="133"/>
        <v>0</v>
      </c>
      <c r="J351" s="7">
        <f t="shared" si="134"/>
        <v>0</v>
      </c>
      <c r="K351" s="7">
        <f t="shared" si="135"/>
        <v>0</v>
      </c>
      <c r="L351" s="7">
        <f t="shared" si="136"/>
        <v>0</v>
      </c>
      <c r="M351" s="7">
        <f t="shared" si="137"/>
        <v>0</v>
      </c>
      <c r="N351" s="7">
        <f t="shared" si="138"/>
        <v>0</v>
      </c>
      <c r="O351" s="7">
        <f t="shared" si="139"/>
        <v>0</v>
      </c>
      <c r="P351" s="7">
        <f t="shared" si="140"/>
        <v>0</v>
      </c>
      <c r="Q351" s="7">
        <f t="shared" si="141"/>
        <v>0</v>
      </c>
      <c r="R351" s="7">
        <f t="shared" si="142"/>
        <v>0</v>
      </c>
      <c r="S351" s="7">
        <f t="shared" si="143"/>
        <v>0</v>
      </c>
      <c r="T351" s="7">
        <f t="shared" si="144"/>
        <v>0</v>
      </c>
      <c r="U351" s="7">
        <f t="shared" si="145"/>
        <v>0</v>
      </c>
    </row>
    <row r="352" spans="1:21" hidden="1" outlineLevel="1" x14ac:dyDescent="0.2">
      <c r="A352" s="6">
        <v>79</v>
      </c>
      <c r="B352" s="6">
        <v>2096</v>
      </c>
      <c r="C352" s="7">
        <f t="shared" si="146"/>
        <v>0</v>
      </c>
      <c r="D352" s="7">
        <f t="shared" si="130"/>
        <v>0</v>
      </c>
      <c r="E352" s="7">
        <f t="shared" si="131"/>
        <v>0</v>
      </c>
      <c r="H352" s="7">
        <f t="shared" si="132"/>
        <v>0</v>
      </c>
      <c r="I352" s="7">
        <f t="shared" si="133"/>
        <v>0</v>
      </c>
      <c r="J352" s="7">
        <f t="shared" si="134"/>
        <v>0</v>
      </c>
      <c r="K352" s="7">
        <f t="shared" si="135"/>
        <v>0</v>
      </c>
      <c r="L352" s="7">
        <f t="shared" si="136"/>
        <v>0</v>
      </c>
      <c r="M352" s="7">
        <f t="shared" si="137"/>
        <v>0</v>
      </c>
      <c r="N352" s="7">
        <f t="shared" si="138"/>
        <v>0</v>
      </c>
      <c r="O352" s="7">
        <f t="shared" si="139"/>
        <v>0</v>
      </c>
      <c r="P352" s="7">
        <f t="shared" si="140"/>
        <v>0</v>
      </c>
      <c r="Q352" s="7">
        <f t="shared" si="141"/>
        <v>0</v>
      </c>
      <c r="R352" s="7">
        <f t="shared" si="142"/>
        <v>0</v>
      </c>
      <c r="S352" s="7">
        <f t="shared" si="143"/>
        <v>0</v>
      </c>
      <c r="T352" s="7">
        <f t="shared" si="144"/>
        <v>0</v>
      </c>
      <c r="U352" s="7">
        <f t="shared" si="145"/>
        <v>0</v>
      </c>
    </row>
    <row r="353" spans="1:21" hidden="1" outlineLevel="1" x14ac:dyDescent="0.2">
      <c r="A353" s="6">
        <v>80</v>
      </c>
      <c r="B353" s="6">
        <v>2097</v>
      </c>
      <c r="C353" s="7">
        <f t="shared" si="146"/>
        <v>0</v>
      </c>
      <c r="D353" s="7">
        <f t="shared" si="130"/>
        <v>0</v>
      </c>
      <c r="E353" s="7">
        <f t="shared" si="131"/>
        <v>0</v>
      </c>
      <c r="H353" s="7">
        <f t="shared" si="132"/>
        <v>0</v>
      </c>
      <c r="I353" s="7">
        <f t="shared" si="133"/>
        <v>0</v>
      </c>
      <c r="J353" s="7">
        <f t="shared" si="134"/>
        <v>0</v>
      </c>
      <c r="K353" s="7">
        <f t="shared" si="135"/>
        <v>0</v>
      </c>
      <c r="L353" s="7">
        <f t="shared" si="136"/>
        <v>0</v>
      </c>
      <c r="M353" s="7">
        <f t="shared" si="137"/>
        <v>0</v>
      </c>
      <c r="N353" s="7">
        <f t="shared" si="138"/>
        <v>0</v>
      </c>
      <c r="O353" s="7">
        <f t="shared" si="139"/>
        <v>0</v>
      </c>
      <c r="P353" s="7">
        <f t="shared" si="140"/>
        <v>0</v>
      </c>
      <c r="Q353" s="7">
        <f t="shared" si="141"/>
        <v>0</v>
      </c>
      <c r="R353" s="7">
        <f t="shared" si="142"/>
        <v>0</v>
      </c>
      <c r="S353" s="7">
        <f t="shared" si="143"/>
        <v>0</v>
      </c>
      <c r="T353" s="7">
        <f t="shared" si="144"/>
        <v>0</v>
      </c>
      <c r="U353" s="7">
        <f t="shared" si="145"/>
        <v>0</v>
      </c>
    </row>
    <row r="354" spans="1:21" hidden="1" outlineLevel="1" x14ac:dyDescent="0.2">
      <c r="A354" s="6">
        <v>81</v>
      </c>
      <c r="B354" s="6">
        <v>2098</v>
      </c>
      <c r="C354" s="7">
        <f t="shared" si="146"/>
        <v>0</v>
      </c>
      <c r="D354" s="7">
        <f t="shared" si="130"/>
        <v>0</v>
      </c>
      <c r="E354" s="7">
        <f t="shared" si="131"/>
        <v>0</v>
      </c>
      <c r="H354" s="7">
        <f t="shared" si="132"/>
        <v>0</v>
      </c>
      <c r="I354" s="7">
        <f t="shared" si="133"/>
        <v>0</v>
      </c>
      <c r="J354" s="7">
        <f t="shared" si="134"/>
        <v>0</v>
      </c>
      <c r="K354" s="7">
        <f t="shared" si="135"/>
        <v>0</v>
      </c>
      <c r="L354" s="7">
        <f t="shared" si="136"/>
        <v>0</v>
      </c>
      <c r="M354" s="7">
        <f t="shared" si="137"/>
        <v>0</v>
      </c>
      <c r="N354" s="7">
        <f t="shared" si="138"/>
        <v>0</v>
      </c>
      <c r="O354" s="7">
        <f t="shared" si="139"/>
        <v>0</v>
      </c>
      <c r="P354" s="7">
        <f t="shared" si="140"/>
        <v>0</v>
      </c>
      <c r="Q354" s="7">
        <f t="shared" si="141"/>
        <v>0</v>
      </c>
      <c r="R354" s="7">
        <f t="shared" si="142"/>
        <v>0</v>
      </c>
      <c r="S354" s="7">
        <f t="shared" si="143"/>
        <v>0</v>
      </c>
      <c r="T354" s="7">
        <f t="shared" si="144"/>
        <v>0</v>
      </c>
      <c r="U354" s="7">
        <f t="shared" si="145"/>
        <v>0</v>
      </c>
    </row>
    <row r="355" spans="1:21" hidden="1" outlineLevel="1" x14ac:dyDescent="0.2">
      <c r="A355" s="6">
        <v>82</v>
      </c>
      <c r="B355" s="6">
        <v>2099</v>
      </c>
      <c r="C355" s="7">
        <f t="shared" si="146"/>
        <v>0</v>
      </c>
      <c r="D355" s="7">
        <f t="shared" si="130"/>
        <v>0</v>
      </c>
      <c r="E355" s="7">
        <f t="shared" si="131"/>
        <v>0</v>
      </c>
      <c r="H355" s="7">
        <f t="shared" si="132"/>
        <v>0</v>
      </c>
      <c r="I355" s="7">
        <f t="shared" si="133"/>
        <v>0</v>
      </c>
      <c r="J355" s="7">
        <f t="shared" si="134"/>
        <v>0</v>
      </c>
      <c r="K355" s="7">
        <f t="shared" si="135"/>
        <v>0</v>
      </c>
      <c r="L355" s="7">
        <f t="shared" si="136"/>
        <v>0</v>
      </c>
      <c r="M355" s="7">
        <f t="shared" si="137"/>
        <v>0</v>
      </c>
      <c r="N355" s="7">
        <f t="shared" si="138"/>
        <v>0</v>
      </c>
      <c r="O355" s="7">
        <f t="shared" si="139"/>
        <v>0</v>
      </c>
      <c r="P355" s="7">
        <f t="shared" si="140"/>
        <v>0</v>
      </c>
      <c r="Q355" s="7">
        <f t="shared" si="141"/>
        <v>0</v>
      </c>
      <c r="R355" s="7">
        <f t="shared" si="142"/>
        <v>0</v>
      </c>
      <c r="S355" s="7">
        <f t="shared" si="143"/>
        <v>0</v>
      </c>
      <c r="T355" s="7">
        <f t="shared" si="144"/>
        <v>0</v>
      </c>
      <c r="U355" s="7">
        <f t="shared" si="145"/>
        <v>0</v>
      </c>
    </row>
    <row r="356" spans="1:21" hidden="1" outlineLevel="1" x14ac:dyDescent="0.2">
      <c r="A356" s="6">
        <v>83</v>
      </c>
      <c r="B356" s="6">
        <v>2100</v>
      </c>
      <c r="C356" s="7">
        <f t="shared" si="146"/>
        <v>0</v>
      </c>
      <c r="D356" s="7">
        <f t="shared" si="130"/>
        <v>0</v>
      </c>
      <c r="E356" s="7">
        <f t="shared" si="131"/>
        <v>0</v>
      </c>
      <c r="H356" s="7">
        <f t="shared" si="132"/>
        <v>0</v>
      </c>
      <c r="I356" s="7">
        <f t="shared" si="133"/>
        <v>0</v>
      </c>
      <c r="J356" s="7">
        <f t="shared" si="134"/>
        <v>0</v>
      </c>
      <c r="K356" s="7">
        <f t="shared" si="135"/>
        <v>0</v>
      </c>
      <c r="L356" s="7">
        <f t="shared" si="136"/>
        <v>0</v>
      </c>
      <c r="M356" s="7">
        <f t="shared" si="137"/>
        <v>0</v>
      </c>
      <c r="N356" s="7">
        <f t="shared" si="138"/>
        <v>0</v>
      </c>
      <c r="O356" s="7">
        <f t="shared" si="139"/>
        <v>0</v>
      </c>
      <c r="P356" s="7">
        <f t="shared" si="140"/>
        <v>0</v>
      </c>
      <c r="Q356" s="7">
        <f t="shared" si="141"/>
        <v>0</v>
      </c>
      <c r="R356" s="7">
        <f t="shared" si="142"/>
        <v>0</v>
      </c>
      <c r="S356" s="7">
        <f t="shared" si="143"/>
        <v>0</v>
      </c>
      <c r="T356" s="7">
        <f t="shared" si="144"/>
        <v>0</v>
      </c>
      <c r="U356" s="7">
        <f t="shared" si="145"/>
        <v>0</v>
      </c>
    </row>
    <row r="357" spans="1:21" hidden="1" outlineLevel="1" x14ac:dyDescent="0.2">
      <c r="A357" s="6">
        <v>84</v>
      </c>
      <c r="B357" s="6">
        <v>2101</v>
      </c>
      <c r="C357" s="7">
        <f t="shared" si="146"/>
        <v>0</v>
      </c>
      <c r="D357" s="7">
        <f t="shared" si="130"/>
        <v>0</v>
      </c>
      <c r="E357" s="7">
        <f t="shared" si="131"/>
        <v>0</v>
      </c>
      <c r="H357" s="7">
        <f t="shared" si="132"/>
        <v>0</v>
      </c>
      <c r="I357" s="7">
        <f t="shared" si="133"/>
        <v>0</v>
      </c>
      <c r="J357" s="7">
        <f t="shared" si="134"/>
        <v>0</v>
      </c>
      <c r="K357" s="7">
        <f t="shared" si="135"/>
        <v>0</v>
      </c>
      <c r="L357" s="7">
        <f t="shared" si="136"/>
        <v>0</v>
      </c>
      <c r="M357" s="7">
        <f t="shared" si="137"/>
        <v>0</v>
      </c>
      <c r="N357" s="7">
        <f t="shared" si="138"/>
        <v>0</v>
      </c>
      <c r="O357" s="7">
        <f t="shared" si="139"/>
        <v>0</v>
      </c>
      <c r="P357" s="7">
        <f t="shared" si="140"/>
        <v>0</v>
      </c>
      <c r="Q357" s="7">
        <f t="shared" si="141"/>
        <v>0</v>
      </c>
      <c r="R357" s="7">
        <f t="shared" si="142"/>
        <v>0</v>
      </c>
      <c r="S357" s="7">
        <f t="shared" si="143"/>
        <v>0</v>
      </c>
      <c r="T357" s="7">
        <f t="shared" si="144"/>
        <v>0</v>
      </c>
      <c r="U357" s="7">
        <f t="shared" si="145"/>
        <v>0</v>
      </c>
    </row>
    <row r="358" spans="1:21" hidden="1" outlineLevel="1" x14ac:dyDescent="0.2">
      <c r="A358" s="6">
        <v>85</v>
      </c>
      <c r="B358" s="6">
        <v>2102</v>
      </c>
      <c r="C358" s="7">
        <f t="shared" si="146"/>
        <v>0</v>
      </c>
      <c r="D358" s="7">
        <f t="shared" si="130"/>
        <v>0</v>
      </c>
      <c r="E358" s="7">
        <f t="shared" si="131"/>
        <v>0</v>
      </c>
      <c r="H358" s="7">
        <f t="shared" si="132"/>
        <v>0</v>
      </c>
      <c r="I358" s="7">
        <f t="shared" si="133"/>
        <v>0</v>
      </c>
      <c r="J358" s="7">
        <f t="shared" si="134"/>
        <v>0</v>
      </c>
      <c r="K358" s="7">
        <f t="shared" si="135"/>
        <v>0</v>
      </c>
      <c r="L358" s="7">
        <f t="shared" si="136"/>
        <v>0</v>
      </c>
      <c r="M358" s="7">
        <f t="shared" si="137"/>
        <v>0</v>
      </c>
      <c r="N358" s="7">
        <f t="shared" si="138"/>
        <v>0</v>
      </c>
      <c r="O358" s="7">
        <f t="shared" si="139"/>
        <v>0</v>
      </c>
      <c r="P358" s="7">
        <f t="shared" si="140"/>
        <v>0</v>
      </c>
      <c r="Q358" s="7">
        <f t="shared" si="141"/>
        <v>0</v>
      </c>
      <c r="R358" s="7">
        <f t="shared" si="142"/>
        <v>0</v>
      </c>
      <c r="S358" s="7">
        <f t="shared" si="143"/>
        <v>0</v>
      </c>
      <c r="T358" s="7">
        <f t="shared" si="144"/>
        <v>0</v>
      </c>
      <c r="U358" s="7">
        <f t="shared" si="145"/>
        <v>0</v>
      </c>
    </row>
    <row r="359" spans="1:21" hidden="1" outlineLevel="1" x14ac:dyDescent="0.2">
      <c r="A359" s="6">
        <v>86</v>
      </c>
      <c r="B359" s="6">
        <v>2103</v>
      </c>
      <c r="C359" s="7">
        <f t="shared" si="146"/>
        <v>0</v>
      </c>
      <c r="D359" s="7">
        <f t="shared" si="130"/>
        <v>0</v>
      </c>
      <c r="E359" s="7">
        <f t="shared" si="131"/>
        <v>0</v>
      </c>
      <c r="H359" s="7">
        <f t="shared" si="132"/>
        <v>0</v>
      </c>
      <c r="I359" s="7">
        <f t="shared" si="133"/>
        <v>0</v>
      </c>
      <c r="J359" s="7">
        <f t="shared" si="134"/>
        <v>0</v>
      </c>
      <c r="K359" s="7">
        <f t="shared" si="135"/>
        <v>0</v>
      </c>
      <c r="L359" s="7">
        <f t="shared" si="136"/>
        <v>0</v>
      </c>
      <c r="M359" s="7">
        <f t="shared" si="137"/>
        <v>0</v>
      </c>
      <c r="N359" s="7">
        <f t="shared" si="138"/>
        <v>0</v>
      </c>
      <c r="O359" s="7">
        <f t="shared" si="139"/>
        <v>0</v>
      </c>
      <c r="P359" s="7">
        <f t="shared" si="140"/>
        <v>0</v>
      </c>
      <c r="Q359" s="7">
        <f t="shared" si="141"/>
        <v>0</v>
      </c>
      <c r="R359" s="7">
        <f t="shared" si="142"/>
        <v>0</v>
      </c>
      <c r="S359" s="7">
        <f t="shared" si="143"/>
        <v>0</v>
      </c>
      <c r="T359" s="7">
        <f t="shared" si="144"/>
        <v>0</v>
      </c>
      <c r="U359" s="7">
        <f t="shared" si="145"/>
        <v>0</v>
      </c>
    </row>
    <row r="360" spans="1:21" hidden="1" outlineLevel="1" x14ac:dyDescent="0.2">
      <c r="A360" s="6">
        <v>87</v>
      </c>
      <c r="B360" s="6">
        <v>2104</v>
      </c>
      <c r="C360" s="7">
        <f t="shared" si="146"/>
        <v>0</v>
      </c>
      <c r="D360" s="7">
        <f t="shared" si="130"/>
        <v>0</v>
      </c>
      <c r="E360" s="7">
        <f t="shared" si="131"/>
        <v>0</v>
      </c>
      <c r="H360" s="7">
        <f t="shared" si="132"/>
        <v>0</v>
      </c>
      <c r="I360" s="7">
        <f t="shared" si="133"/>
        <v>0</v>
      </c>
      <c r="J360" s="7">
        <f t="shared" si="134"/>
        <v>0</v>
      </c>
      <c r="K360" s="7">
        <f t="shared" si="135"/>
        <v>0</v>
      </c>
      <c r="L360" s="7">
        <f t="shared" si="136"/>
        <v>0</v>
      </c>
      <c r="M360" s="7">
        <f t="shared" si="137"/>
        <v>0</v>
      </c>
      <c r="N360" s="7">
        <f t="shared" si="138"/>
        <v>0</v>
      </c>
      <c r="O360" s="7">
        <f t="shared" si="139"/>
        <v>0</v>
      </c>
      <c r="P360" s="7">
        <f t="shared" si="140"/>
        <v>0</v>
      </c>
      <c r="Q360" s="7">
        <f t="shared" si="141"/>
        <v>0</v>
      </c>
      <c r="R360" s="7">
        <f t="shared" si="142"/>
        <v>0</v>
      </c>
      <c r="S360" s="7">
        <f t="shared" si="143"/>
        <v>0</v>
      </c>
      <c r="T360" s="7">
        <f t="shared" si="144"/>
        <v>0</v>
      </c>
      <c r="U360" s="7">
        <f t="shared" si="145"/>
        <v>0</v>
      </c>
    </row>
    <row r="361" spans="1:21" hidden="1" outlineLevel="1" x14ac:dyDescent="0.2">
      <c r="A361" s="6">
        <v>88</v>
      </c>
      <c r="B361" s="6">
        <v>2105</v>
      </c>
      <c r="C361" s="7">
        <f t="shared" si="146"/>
        <v>0</v>
      </c>
      <c r="D361" s="7">
        <f t="shared" si="130"/>
        <v>0</v>
      </c>
      <c r="E361" s="7">
        <f t="shared" si="131"/>
        <v>0</v>
      </c>
      <c r="H361" s="7">
        <f t="shared" si="132"/>
        <v>0</v>
      </c>
      <c r="I361" s="7">
        <f t="shared" si="133"/>
        <v>0</v>
      </c>
      <c r="J361" s="7">
        <f t="shared" si="134"/>
        <v>0</v>
      </c>
      <c r="K361" s="7">
        <f t="shared" si="135"/>
        <v>0</v>
      </c>
      <c r="L361" s="7">
        <f t="shared" si="136"/>
        <v>0</v>
      </c>
      <c r="M361" s="7">
        <f t="shared" si="137"/>
        <v>0</v>
      </c>
      <c r="N361" s="7">
        <f t="shared" si="138"/>
        <v>0</v>
      </c>
      <c r="O361" s="7">
        <f t="shared" si="139"/>
        <v>0</v>
      </c>
      <c r="P361" s="7">
        <f t="shared" si="140"/>
        <v>0</v>
      </c>
      <c r="Q361" s="7">
        <f t="shared" si="141"/>
        <v>0</v>
      </c>
      <c r="R361" s="7">
        <f t="shared" si="142"/>
        <v>0</v>
      </c>
      <c r="S361" s="7">
        <f t="shared" si="143"/>
        <v>0</v>
      </c>
      <c r="T361" s="7">
        <f t="shared" si="144"/>
        <v>0</v>
      </c>
      <c r="U361" s="7">
        <f t="shared" si="145"/>
        <v>0</v>
      </c>
    </row>
    <row r="362" spans="1:21" hidden="1" outlineLevel="1" x14ac:dyDescent="0.2">
      <c r="A362" s="6">
        <v>89</v>
      </c>
      <c r="B362" s="6">
        <v>2106</v>
      </c>
      <c r="C362" s="7">
        <f t="shared" si="146"/>
        <v>0</v>
      </c>
      <c r="D362" s="7">
        <f t="shared" si="130"/>
        <v>0</v>
      </c>
      <c r="E362" s="7">
        <f t="shared" si="131"/>
        <v>0</v>
      </c>
      <c r="H362" s="7">
        <f t="shared" si="132"/>
        <v>0</v>
      </c>
      <c r="I362" s="7">
        <f t="shared" si="133"/>
        <v>0</v>
      </c>
      <c r="J362" s="7">
        <f t="shared" si="134"/>
        <v>0</v>
      </c>
      <c r="K362" s="7">
        <f t="shared" si="135"/>
        <v>0</v>
      </c>
      <c r="L362" s="7">
        <f t="shared" si="136"/>
        <v>0</v>
      </c>
      <c r="M362" s="7">
        <f t="shared" si="137"/>
        <v>0</v>
      </c>
      <c r="N362" s="7">
        <f t="shared" si="138"/>
        <v>0</v>
      </c>
      <c r="O362" s="7">
        <f t="shared" si="139"/>
        <v>0</v>
      </c>
      <c r="P362" s="7">
        <f t="shared" si="140"/>
        <v>0</v>
      </c>
      <c r="Q362" s="7">
        <f t="shared" si="141"/>
        <v>0</v>
      </c>
      <c r="R362" s="7">
        <f t="shared" si="142"/>
        <v>0</v>
      </c>
      <c r="S362" s="7">
        <f t="shared" si="143"/>
        <v>0</v>
      </c>
      <c r="T362" s="7">
        <f t="shared" si="144"/>
        <v>0</v>
      </c>
      <c r="U362" s="7">
        <f t="shared" si="145"/>
        <v>0</v>
      </c>
    </row>
    <row r="363" spans="1:21" hidden="1" outlineLevel="1" x14ac:dyDescent="0.2">
      <c r="A363" s="6">
        <v>90</v>
      </c>
      <c r="B363" s="6">
        <v>2107</v>
      </c>
      <c r="C363" s="7">
        <f t="shared" si="146"/>
        <v>0</v>
      </c>
      <c r="D363" s="7">
        <f t="shared" si="130"/>
        <v>0</v>
      </c>
      <c r="E363" s="7">
        <f t="shared" si="131"/>
        <v>0</v>
      </c>
      <c r="H363" s="7">
        <f t="shared" si="132"/>
        <v>0</v>
      </c>
      <c r="I363" s="7">
        <f t="shared" si="133"/>
        <v>0</v>
      </c>
      <c r="J363" s="7">
        <f t="shared" si="134"/>
        <v>0</v>
      </c>
      <c r="K363" s="7">
        <f t="shared" si="135"/>
        <v>0</v>
      </c>
      <c r="L363" s="7">
        <f t="shared" si="136"/>
        <v>0</v>
      </c>
      <c r="M363" s="7">
        <f t="shared" si="137"/>
        <v>0</v>
      </c>
      <c r="N363" s="7">
        <f t="shared" si="138"/>
        <v>0</v>
      </c>
      <c r="O363" s="7">
        <f t="shared" si="139"/>
        <v>0</v>
      </c>
      <c r="P363" s="7">
        <f t="shared" si="140"/>
        <v>0</v>
      </c>
      <c r="Q363" s="7">
        <f t="shared" si="141"/>
        <v>0</v>
      </c>
      <c r="R363" s="7">
        <f t="shared" si="142"/>
        <v>0</v>
      </c>
      <c r="S363" s="7">
        <f t="shared" si="143"/>
        <v>0</v>
      </c>
      <c r="T363" s="7">
        <f t="shared" si="144"/>
        <v>0</v>
      </c>
      <c r="U363" s="7">
        <f t="shared" si="145"/>
        <v>0</v>
      </c>
    </row>
    <row r="364" spans="1:21" hidden="1" outlineLevel="1" x14ac:dyDescent="0.2">
      <c r="A364" s="6">
        <v>91</v>
      </c>
      <c r="B364" s="6">
        <v>2108</v>
      </c>
      <c r="C364" s="7">
        <f t="shared" si="146"/>
        <v>0</v>
      </c>
      <c r="D364" s="7">
        <f t="shared" si="130"/>
        <v>0</v>
      </c>
      <c r="E364" s="7">
        <f t="shared" si="131"/>
        <v>0</v>
      </c>
      <c r="H364" s="7">
        <f t="shared" si="132"/>
        <v>0</v>
      </c>
      <c r="I364" s="7">
        <f t="shared" si="133"/>
        <v>0</v>
      </c>
      <c r="J364" s="7">
        <f t="shared" si="134"/>
        <v>0</v>
      </c>
      <c r="K364" s="7">
        <f t="shared" si="135"/>
        <v>0</v>
      </c>
      <c r="L364" s="7">
        <f t="shared" si="136"/>
        <v>0</v>
      </c>
      <c r="M364" s="7">
        <f t="shared" si="137"/>
        <v>0</v>
      </c>
      <c r="N364" s="7">
        <f t="shared" si="138"/>
        <v>0</v>
      </c>
      <c r="O364" s="7">
        <f t="shared" si="139"/>
        <v>0</v>
      </c>
      <c r="P364" s="7">
        <f t="shared" si="140"/>
        <v>0</v>
      </c>
      <c r="Q364" s="7">
        <f t="shared" si="141"/>
        <v>0</v>
      </c>
      <c r="R364" s="7">
        <f t="shared" si="142"/>
        <v>0</v>
      </c>
      <c r="S364" s="7">
        <f t="shared" si="143"/>
        <v>0</v>
      </c>
      <c r="T364" s="7">
        <f t="shared" si="144"/>
        <v>0</v>
      </c>
      <c r="U364" s="7">
        <f t="shared" si="145"/>
        <v>0</v>
      </c>
    </row>
    <row r="365" spans="1:21" hidden="1" outlineLevel="1" x14ac:dyDescent="0.2">
      <c r="A365" s="6">
        <v>92</v>
      </c>
      <c r="B365" s="6">
        <v>2109</v>
      </c>
      <c r="C365" s="7">
        <f t="shared" si="146"/>
        <v>0</v>
      </c>
      <c r="D365" s="7">
        <f t="shared" si="130"/>
        <v>0</v>
      </c>
      <c r="E365" s="7">
        <f t="shared" si="131"/>
        <v>0</v>
      </c>
      <c r="H365" s="7">
        <f t="shared" si="132"/>
        <v>0</v>
      </c>
      <c r="I365" s="7">
        <f t="shared" si="133"/>
        <v>0</v>
      </c>
      <c r="J365" s="7">
        <f t="shared" si="134"/>
        <v>0</v>
      </c>
      <c r="K365" s="7">
        <f t="shared" si="135"/>
        <v>0</v>
      </c>
      <c r="L365" s="7">
        <f t="shared" si="136"/>
        <v>0</v>
      </c>
      <c r="M365" s="7">
        <f t="shared" si="137"/>
        <v>0</v>
      </c>
      <c r="N365" s="7">
        <f t="shared" si="138"/>
        <v>0</v>
      </c>
      <c r="O365" s="7">
        <f t="shared" si="139"/>
        <v>0</v>
      </c>
      <c r="P365" s="7">
        <f t="shared" si="140"/>
        <v>0</v>
      </c>
      <c r="Q365" s="7">
        <f t="shared" si="141"/>
        <v>0</v>
      </c>
      <c r="R365" s="7">
        <f t="shared" si="142"/>
        <v>0</v>
      </c>
      <c r="S365" s="7">
        <f t="shared" si="143"/>
        <v>0</v>
      </c>
      <c r="T365" s="7">
        <f t="shared" si="144"/>
        <v>0</v>
      </c>
      <c r="U365" s="7">
        <f t="shared" si="145"/>
        <v>0</v>
      </c>
    </row>
    <row r="366" spans="1:21" hidden="1" outlineLevel="1" x14ac:dyDescent="0.2">
      <c r="A366" s="6">
        <v>93</v>
      </c>
      <c r="B366" s="6">
        <v>2110</v>
      </c>
      <c r="C366" s="7">
        <f t="shared" si="146"/>
        <v>0</v>
      </c>
      <c r="D366" s="7">
        <f t="shared" si="130"/>
        <v>0</v>
      </c>
      <c r="E366" s="7">
        <f t="shared" si="131"/>
        <v>0</v>
      </c>
      <c r="H366" s="7">
        <f t="shared" si="132"/>
        <v>0</v>
      </c>
      <c r="I366" s="7">
        <f t="shared" si="133"/>
        <v>0</v>
      </c>
      <c r="J366" s="7">
        <f t="shared" si="134"/>
        <v>0</v>
      </c>
      <c r="K366" s="7">
        <f t="shared" si="135"/>
        <v>0</v>
      </c>
      <c r="L366" s="7">
        <f t="shared" si="136"/>
        <v>0</v>
      </c>
      <c r="M366" s="7">
        <f t="shared" si="137"/>
        <v>0</v>
      </c>
      <c r="N366" s="7">
        <f t="shared" si="138"/>
        <v>0</v>
      </c>
      <c r="O366" s="7">
        <f t="shared" si="139"/>
        <v>0</v>
      </c>
      <c r="P366" s="7">
        <f t="shared" si="140"/>
        <v>0</v>
      </c>
      <c r="Q366" s="7">
        <f t="shared" si="141"/>
        <v>0</v>
      </c>
      <c r="R366" s="7">
        <f t="shared" si="142"/>
        <v>0</v>
      </c>
      <c r="S366" s="7">
        <f t="shared" si="143"/>
        <v>0</v>
      </c>
      <c r="T366" s="7">
        <f t="shared" si="144"/>
        <v>0</v>
      </c>
      <c r="U366" s="7">
        <f t="shared" si="145"/>
        <v>0</v>
      </c>
    </row>
    <row r="367" spans="1:21" hidden="1" outlineLevel="1" x14ac:dyDescent="0.2">
      <c r="A367" s="6">
        <v>94</v>
      </c>
      <c r="B367" s="6">
        <v>2111</v>
      </c>
      <c r="C367" s="7">
        <f t="shared" si="146"/>
        <v>0</v>
      </c>
      <c r="D367" s="7">
        <f t="shared" si="130"/>
        <v>0</v>
      </c>
      <c r="E367" s="7">
        <f t="shared" si="131"/>
        <v>0</v>
      </c>
      <c r="H367" s="7">
        <f t="shared" si="132"/>
        <v>0</v>
      </c>
      <c r="I367" s="7">
        <f t="shared" si="133"/>
        <v>0</v>
      </c>
      <c r="J367" s="7">
        <f t="shared" si="134"/>
        <v>0</v>
      </c>
      <c r="K367" s="7">
        <f t="shared" si="135"/>
        <v>0</v>
      </c>
      <c r="L367" s="7">
        <f t="shared" si="136"/>
        <v>0</v>
      </c>
      <c r="M367" s="7">
        <f t="shared" si="137"/>
        <v>0</v>
      </c>
      <c r="N367" s="7">
        <f t="shared" si="138"/>
        <v>0</v>
      </c>
      <c r="O367" s="7">
        <f t="shared" si="139"/>
        <v>0</v>
      </c>
      <c r="P367" s="7">
        <f t="shared" si="140"/>
        <v>0</v>
      </c>
      <c r="Q367" s="7">
        <f t="shared" si="141"/>
        <v>0</v>
      </c>
      <c r="R367" s="7">
        <f t="shared" si="142"/>
        <v>0</v>
      </c>
      <c r="S367" s="7">
        <f t="shared" si="143"/>
        <v>0</v>
      </c>
      <c r="T367" s="7">
        <f t="shared" si="144"/>
        <v>0</v>
      </c>
      <c r="U367" s="7">
        <f t="shared" si="145"/>
        <v>0</v>
      </c>
    </row>
    <row r="368" spans="1:21" hidden="1" outlineLevel="1" x14ac:dyDescent="0.2">
      <c r="A368" s="6">
        <v>95</v>
      </c>
      <c r="B368" s="6">
        <v>2112</v>
      </c>
      <c r="C368" s="7">
        <f t="shared" si="146"/>
        <v>0</v>
      </c>
      <c r="D368" s="7">
        <f t="shared" si="130"/>
        <v>0</v>
      </c>
      <c r="E368" s="7">
        <f t="shared" si="131"/>
        <v>0</v>
      </c>
      <c r="H368" s="7">
        <f t="shared" si="132"/>
        <v>0</v>
      </c>
      <c r="I368" s="7">
        <f t="shared" si="133"/>
        <v>0</v>
      </c>
      <c r="J368" s="7">
        <f t="shared" si="134"/>
        <v>0</v>
      </c>
      <c r="K368" s="7">
        <f t="shared" si="135"/>
        <v>0</v>
      </c>
      <c r="L368" s="7">
        <f t="shared" si="136"/>
        <v>0</v>
      </c>
      <c r="M368" s="7">
        <f t="shared" si="137"/>
        <v>0</v>
      </c>
      <c r="N368" s="7">
        <f t="shared" si="138"/>
        <v>0</v>
      </c>
      <c r="O368" s="7">
        <f t="shared" si="139"/>
        <v>0</v>
      </c>
      <c r="P368" s="7">
        <f t="shared" si="140"/>
        <v>0</v>
      </c>
      <c r="Q368" s="7">
        <f t="shared" si="141"/>
        <v>0</v>
      </c>
      <c r="R368" s="7">
        <f t="shared" si="142"/>
        <v>0</v>
      </c>
      <c r="S368" s="7">
        <f t="shared" si="143"/>
        <v>0</v>
      </c>
      <c r="T368" s="7">
        <f t="shared" si="144"/>
        <v>0</v>
      </c>
      <c r="U368" s="7">
        <f t="shared" si="145"/>
        <v>0</v>
      </c>
    </row>
    <row r="369" spans="1:21" hidden="1" outlineLevel="1" x14ac:dyDescent="0.2">
      <c r="A369" s="6">
        <v>96</v>
      </c>
      <c r="B369" s="6">
        <v>2113</v>
      </c>
      <c r="C369" s="7">
        <f t="shared" si="146"/>
        <v>0</v>
      </c>
      <c r="D369" s="7">
        <f t="shared" si="130"/>
        <v>0</v>
      </c>
      <c r="E369" s="7">
        <f t="shared" si="131"/>
        <v>0</v>
      </c>
      <c r="H369" s="7">
        <f t="shared" si="132"/>
        <v>0</v>
      </c>
      <c r="I369" s="7">
        <f t="shared" si="133"/>
        <v>0</v>
      </c>
      <c r="J369" s="7">
        <f t="shared" si="134"/>
        <v>0</v>
      </c>
      <c r="K369" s="7">
        <f t="shared" si="135"/>
        <v>0</v>
      </c>
      <c r="L369" s="7">
        <f t="shared" si="136"/>
        <v>0</v>
      </c>
      <c r="M369" s="7">
        <f t="shared" si="137"/>
        <v>0</v>
      </c>
      <c r="N369" s="7">
        <f t="shared" si="138"/>
        <v>0</v>
      </c>
      <c r="O369" s="7">
        <f t="shared" si="139"/>
        <v>0</v>
      </c>
      <c r="P369" s="7">
        <f t="shared" si="140"/>
        <v>0</v>
      </c>
      <c r="Q369" s="7">
        <f t="shared" si="141"/>
        <v>0</v>
      </c>
      <c r="R369" s="7">
        <f t="shared" si="142"/>
        <v>0</v>
      </c>
      <c r="S369" s="7">
        <f t="shared" si="143"/>
        <v>0</v>
      </c>
      <c r="T369" s="7">
        <f t="shared" si="144"/>
        <v>0</v>
      </c>
      <c r="U369" s="7">
        <f t="shared" si="145"/>
        <v>0</v>
      </c>
    </row>
    <row r="370" spans="1:21" hidden="1" outlineLevel="1" x14ac:dyDescent="0.2">
      <c r="A370" s="6">
        <v>97</v>
      </c>
      <c r="B370" s="6">
        <v>2114</v>
      </c>
      <c r="C370" s="7">
        <f t="shared" si="146"/>
        <v>0</v>
      </c>
      <c r="D370" s="7">
        <f t="shared" ref="D370:D401" si="147">IF(AND(B370&gt;=B$40)*(B370&lt;H$40),G$40,0)</f>
        <v>0</v>
      </c>
      <c r="E370" s="7">
        <f t="shared" ref="E370:E401" si="148">IF(AND(B370&gt;=B$41)*(B370&lt;H$41),G$41,0)</f>
        <v>0</v>
      </c>
      <c r="H370" s="7">
        <f t="shared" ref="H370:H401" si="149">IF(AND(B370&gt;=B$44)*(B370&lt;H$44),G$44,0)</f>
        <v>0</v>
      </c>
      <c r="I370" s="7">
        <f t="shared" ref="I370:I401" si="150">IF(AND(B370&gt;=B$45)*(B370&lt;H$45),G$45,0)</f>
        <v>0</v>
      </c>
      <c r="J370" s="7">
        <f t="shared" ref="J370:J401" si="151">IF(AND(B370&gt;=B$46)*(B370&lt;H$46),G$46,0)</f>
        <v>0</v>
      </c>
      <c r="K370" s="7">
        <f t="shared" ref="K370:K401" si="152">IF(AND(B370&gt;=B$47)*(B370&lt;H$47),G$47,0)</f>
        <v>0</v>
      </c>
      <c r="L370" s="7">
        <f t="shared" ref="L370:L401" si="153">IF(AND(B370&gt;=B$48)*(B370&lt;H$48),G$48,0)</f>
        <v>0</v>
      </c>
      <c r="M370" s="7">
        <f t="shared" ref="M370:M401" si="154">IF(AND(B370&gt;=B$49)*(B370&lt;H$49),G$49,0)</f>
        <v>0</v>
      </c>
      <c r="N370" s="7">
        <f t="shared" ref="N370:N401" si="155">IF(AND(B370&gt;=B$50)*(B370&lt;H$50),G$50,0)</f>
        <v>0</v>
      </c>
      <c r="O370" s="7">
        <f t="shared" ref="O370:O401" si="156">IF(AND(B370&gt;=B$51)*(B370&lt;H$51),G$51,0)</f>
        <v>0</v>
      </c>
      <c r="P370" s="7">
        <f t="shared" ref="P370:P401" si="157">IF(AND(B370&gt;=B$52)*(B370&lt;H$52),G$52,0)</f>
        <v>0</v>
      </c>
      <c r="Q370" s="7">
        <f t="shared" ref="Q370:Q401" si="158">IF(AND(B370&gt;=B$53)*(B370&lt;H$53),G$53,0)</f>
        <v>0</v>
      </c>
      <c r="R370" s="7">
        <f t="shared" ref="R370:R401" si="159">IF(AND(B370&gt;=B$54)*(B370&lt;H$54),G$54,0)</f>
        <v>0</v>
      </c>
      <c r="S370" s="7">
        <f t="shared" ref="S370:S401" si="160">IF(AND(B370&gt;=B$55)*(B370&lt;H$55),G$55,0)</f>
        <v>0</v>
      </c>
      <c r="T370" s="7">
        <f t="shared" ref="T370:T401" si="161">IF(AND(B370&gt;=B$56)*(B370&lt;H$56),G$56,0)</f>
        <v>0</v>
      </c>
      <c r="U370" s="7">
        <f t="shared" ref="U370:U401" si="162">IF(AND(B370&gt;=B$57)*(B370&lt;H$57),G$57,0)</f>
        <v>0</v>
      </c>
    </row>
    <row r="371" spans="1:21" hidden="1" outlineLevel="1" x14ac:dyDescent="0.2">
      <c r="A371" s="6">
        <v>98</v>
      </c>
      <c r="B371" s="6">
        <v>2115</v>
      </c>
      <c r="C371" s="7">
        <f t="shared" si="146"/>
        <v>0</v>
      </c>
      <c r="D371" s="7">
        <f t="shared" si="147"/>
        <v>0</v>
      </c>
      <c r="E371" s="7">
        <f t="shared" si="148"/>
        <v>0</v>
      </c>
      <c r="H371" s="7">
        <f t="shared" si="149"/>
        <v>0</v>
      </c>
      <c r="I371" s="7">
        <f t="shared" si="150"/>
        <v>0</v>
      </c>
      <c r="J371" s="7">
        <f t="shared" si="151"/>
        <v>0</v>
      </c>
      <c r="K371" s="7">
        <f t="shared" si="152"/>
        <v>0</v>
      </c>
      <c r="L371" s="7">
        <f t="shared" si="153"/>
        <v>0</v>
      </c>
      <c r="M371" s="7">
        <f t="shared" si="154"/>
        <v>0</v>
      </c>
      <c r="N371" s="7">
        <f t="shared" si="155"/>
        <v>0</v>
      </c>
      <c r="O371" s="7">
        <f t="shared" si="156"/>
        <v>0</v>
      </c>
      <c r="P371" s="7">
        <f t="shared" si="157"/>
        <v>0</v>
      </c>
      <c r="Q371" s="7">
        <f t="shared" si="158"/>
        <v>0</v>
      </c>
      <c r="R371" s="7">
        <f t="shared" si="159"/>
        <v>0</v>
      </c>
      <c r="S371" s="7">
        <f t="shared" si="160"/>
        <v>0</v>
      </c>
      <c r="T371" s="7">
        <f t="shared" si="161"/>
        <v>0</v>
      </c>
      <c r="U371" s="7">
        <f t="shared" si="162"/>
        <v>0</v>
      </c>
    </row>
    <row r="372" spans="1:21" hidden="1" outlineLevel="1" x14ac:dyDescent="0.2">
      <c r="A372" s="6">
        <v>99</v>
      </c>
      <c r="B372" s="6">
        <v>2116</v>
      </c>
      <c r="C372" s="7">
        <f t="shared" si="146"/>
        <v>0</v>
      </c>
      <c r="D372" s="7">
        <f t="shared" si="147"/>
        <v>0</v>
      </c>
      <c r="E372" s="7">
        <f t="shared" si="148"/>
        <v>0</v>
      </c>
      <c r="H372" s="7">
        <f t="shared" si="149"/>
        <v>0</v>
      </c>
      <c r="I372" s="7">
        <f t="shared" si="150"/>
        <v>0</v>
      </c>
      <c r="J372" s="7">
        <f t="shared" si="151"/>
        <v>0</v>
      </c>
      <c r="K372" s="7">
        <f t="shared" si="152"/>
        <v>0</v>
      </c>
      <c r="L372" s="7">
        <f t="shared" si="153"/>
        <v>0</v>
      </c>
      <c r="M372" s="7">
        <f t="shared" si="154"/>
        <v>0</v>
      </c>
      <c r="N372" s="7">
        <f t="shared" si="155"/>
        <v>0</v>
      </c>
      <c r="O372" s="7">
        <f t="shared" si="156"/>
        <v>0</v>
      </c>
      <c r="P372" s="7">
        <f t="shared" si="157"/>
        <v>0</v>
      </c>
      <c r="Q372" s="7">
        <f t="shared" si="158"/>
        <v>0</v>
      </c>
      <c r="R372" s="7">
        <f t="shared" si="159"/>
        <v>0</v>
      </c>
      <c r="S372" s="7">
        <f t="shared" si="160"/>
        <v>0</v>
      </c>
      <c r="T372" s="7">
        <f t="shared" si="161"/>
        <v>0</v>
      </c>
      <c r="U372" s="7">
        <f t="shared" si="162"/>
        <v>0</v>
      </c>
    </row>
    <row r="373" spans="1:21" hidden="1" outlineLevel="1" x14ac:dyDescent="0.2">
      <c r="A373" s="6">
        <v>100</v>
      </c>
      <c r="B373" s="6">
        <v>2117</v>
      </c>
      <c r="C373" s="7">
        <f t="shared" si="146"/>
        <v>0</v>
      </c>
      <c r="D373" s="7">
        <f t="shared" si="147"/>
        <v>0</v>
      </c>
      <c r="E373" s="7">
        <f t="shared" si="148"/>
        <v>0</v>
      </c>
      <c r="H373" s="7">
        <f t="shared" si="149"/>
        <v>0</v>
      </c>
      <c r="I373" s="7">
        <f t="shared" si="150"/>
        <v>0</v>
      </c>
      <c r="J373" s="7">
        <f t="shared" si="151"/>
        <v>0</v>
      </c>
      <c r="K373" s="7">
        <f t="shared" si="152"/>
        <v>0</v>
      </c>
      <c r="L373" s="7">
        <f t="shared" si="153"/>
        <v>0</v>
      </c>
      <c r="M373" s="7">
        <f t="shared" si="154"/>
        <v>0</v>
      </c>
      <c r="N373" s="7">
        <f t="shared" si="155"/>
        <v>0</v>
      </c>
      <c r="O373" s="7">
        <f t="shared" si="156"/>
        <v>0</v>
      </c>
      <c r="P373" s="7">
        <f t="shared" si="157"/>
        <v>0</v>
      </c>
      <c r="Q373" s="7">
        <f t="shared" si="158"/>
        <v>0</v>
      </c>
      <c r="R373" s="7">
        <f t="shared" si="159"/>
        <v>0</v>
      </c>
      <c r="S373" s="7">
        <f t="shared" si="160"/>
        <v>0</v>
      </c>
      <c r="T373" s="7">
        <f t="shared" si="161"/>
        <v>0</v>
      </c>
      <c r="U373" s="7">
        <f t="shared" si="162"/>
        <v>0</v>
      </c>
    </row>
    <row r="374" spans="1:21" hidden="1" outlineLevel="1" x14ac:dyDescent="0.2">
      <c r="A374" s="6">
        <v>101</v>
      </c>
      <c r="B374" s="6">
        <v>2118</v>
      </c>
      <c r="C374" s="7">
        <f t="shared" si="146"/>
        <v>0</v>
      </c>
      <c r="D374" s="7">
        <f t="shared" si="147"/>
        <v>0</v>
      </c>
      <c r="E374" s="7">
        <f t="shared" si="148"/>
        <v>0</v>
      </c>
      <c r="H374" s="7">
        <f t="shared" si="149"/>
        <v>0</v>
      </c>
      <c r="I374" s="7">
        <f t="shared" si="150"/>
        <v>0</v>
      </c>
      <c r="J374" s="7">
        <f t="shared" si="151"/>
        <v>0</v>
      </c>
      <c r="K374" s="7">
        <f t="shared" si="152"/>
        <v>0</v>
      </c>
      <c r="L374" s="7">
        <f t="shared" si="153"/>
        <v>0</v>
      </c>
      <c r="M374" s="7">
        <f t="shared" si="154"/>
        <v>0</v>
      </c>
      <c r="N374" s="7">
        <f t="shared" si="155"/>
        <v>0</v>
      </c>
      <c r="O374" s="7">
        <f t="shared" si="156"/>
        <v>0</v>
      </c>
      <c r="P374" s="7">
        <f t="shared" si="157"/>
        <v>0</v>
      </c>
      <c r="Q374" s="7">
        <f t="shared" si="158"/>
        <v>0</v>
      </c>
      <c r="R374" s="7">
        <f t="shared" si="159"/>
        <v>0</v>
      </c>
      <c r="S374" s="7">
        <f t="shared" si="160"/>
        <v>0</v>
      </c>
      <c r="T374" s="7">
        <f t="shared" si="161"/>
        <v>0</v>
      </c>
      <c r="U374" s="7">
        <f t="shared" si="162"/>
        <v>0</v>
      </c>
    </row>
    <row r="375" spans="1:21" hidden="1" outlineLevel="1" x14ac:dyDescent="0.2">
      <c r="A375" s="6">
        <v>102</v>
      </c>
      <c r="B375" s="6">
        <v>2119</v>
      </c>
      <c r="C375" s="7">
        <f t="shared" si="146"/>
        <v>0</v>
      </c>
      <c r="D375" s="7">
        <f t="shared" si="147"/>
        <v>0</v>
      </c>
      <c r="E375" s="7">
        <f t="shared" si="148"/>
        <v>0</v>
      </c>
      <c r="H375" s="7">
        <f t="shared" si="149"/>
        <v>0</v>
      </c>
      <c r="I375" s="7">
        <f t="shared" si="150"/>
        <v>0</v>
      </c>
      <c r="J375" s="7">
        <f t="shared" si="151"/>
        <v>0</v>
      </c>
      <c r="K375" s="7">
        <f t="shared" si="152"/>
        <v>0</v>
      </c>
      <c r="L375" s="7">
        <f t="shared" si="153"/>
        <v>0</v>
      </c>
      <c r="M375" s="7">
        <f t="shared" si="154"/>
        <v>0</v>
      </c>
      <c r="N375" s="7">
        <f t="shared" si="155"/>
        <v>0</v>
      </c>
      <c r="O375" s="7">
        <f t="shared" si="156"/>
        <v>0</v>
      </c>
      <c r="P375" s="7">
        <f t="shared" si="157"/>
        <v>0</v>
      </c>
      <c r="Q375" s="7">
        <f t="shared" si="158"/>
        <v>0</v>
      </c>
      <c r="R375" s="7">
        <f t="shared" si="159"/>
        <v>0</v>
      </c>
      <c r="S375" s="7">
        <f t="shared" si="160"/>
        <v>0</v>
      </c>
      <c r="T375" s="7">
        <f t="shared" si="161"/>
        <v>0</v>
      </c>
      <c r="U375" s="7">
        <f t="shared" si="162"/>
        <v>0</v>
      </c>
    </row>
    <row r="376" spans="1:21" hidden="1" outlineLevel="1" x14ac:dyDescent="0.2">
      <c r="A376" s="6">
        <v>103</v>
      </c>
      <c r="B376" s="6">
        <v>2120</v>
      </c>
      <c r="C376" s="7">
        <f t="shared" si="146"/>
        <v>0</v>
      </c>
      <c r="D376" s="7">
        <f t="shared" si="147"/>
        <v>0</v>
      </c>
      <c r="E376" s="7">
        <f t="shared" si="148"/>
        <v>0</v>
      </c>
      <c r="H376" s="7">
        <f t="shared" si="149"/>
        <v>0</v>
      </c>
      <c r="I376" s="7">
        <f t="shared" si="150"/>
        <v>0</v>
      </c>
      <c r="J376" s="7">
        <f t="shared" si="151"/>
        <v>0</v>
      </c>
      <c r="K376" s="7">
        <f t="shared" si="152"/>
        <v>0</v>
      </c>
      <c r="L376" s="7">
        <f t="shared" si="153"/>
        <v>0</v>
      </c>
      <c r="M376" s="7">
        <f t="shared" si="154"/>
        <v>0</v>
      </c>
      <c r="N376" s="7">
        <f t="shared" si="155"/>
        <v>0</v>
      </c>
      <c r="O376" s="7">
        <f t="shared" si="156"/>
        <v>0</v>
      </c>
      <c r="P376" s="7">
        <f t="shared" si="157"/>
        <v>0</v>
      </c>
      <c r="Q376" s="7">
        <f t="shared" si="158"/>
        <v>0</v>
      </c>
      <c r="R376" s="7">
        <f t="shared" si="159"/>
        <v>0</v>
      </c>
      <c r="S376" s="7">
        <f t="shared" si="160"/>
        <v>0</v>
      </c>
      <c r="T376" s="7">
        <f t="shared" si="161"/>
        <v>0</v>
      </c>
      <c r="U376" s="7">
        <f t="shared" si="162"/>
        <v>0</v>
      </c>
    </row>
    <row r="377" spans="1:21" hidden="1" outlineLevel="1" x14ac:dyDescent="0.2">
      <c r="A377" s="6">
        <v>104</v>
      </c>
      <c r="B377" s="6">
        <v>2121</v>
      </c>
      <c r="C377" s="7">
        <f t="shared" si="146"/>
        <v>0</v>
      </c>
      <c r="D377" s="7">
        <f t="shared" si="147"/>
        <v>0</v>
      </c>
      <c r="E377" s="7">
        <f t="shared" si="148"/>
        <v>0</v>
      </c>
      <c r="H377" s="7">
        <f t="shared" si="149"/>
        <v>0</v>
      </c>
      <c r="I377" s="7">
        <f t="shared" si="150"/>
        <v>0</v>
      </c>
      <c r="J377" s="7">
        <f t="shared" si="151"/>
        <v>0</v>
      </c>
      <c r="K377" s="7">
        <f t="shared" si="152"/>
        <v>0</v>
      </c>
      <c r="L377" s="7">
        <f t="shared" si="153"/>
        <v>0</v>
      </c>
      <c r="M377" s="7">
        <f t="shared" si="154"/>
        <v>0</v>
      </c>
      <c r="N377" s="7">
        <f t="shared" si="155"/>
        <v>0</v>
      </c>
      <c r="O377" s="7">
        <f t="shared" si="156"/>
        <v>0</v>
      </c>
      <c r="P377" s="7">
        <f t="shared" si="157"/>
        <v>0</v>
      </c>
      <c r="Q377" s="7">
        <f t="shared" si="158"/>
        <v>0</v>
      </c>
      <c r="R377" s="7">
        <f t="shared" si="159"/>
        <v>0</v>
      </c>
      <c r="S377" s="7">
        <f t="shared" si="160"/>
        <v>0</v>
      </c>
      <c r="T377" s="7">
        <f t="shared" si="161"/>
        <v>0</v>
      </c>
      <c r="U377" s="7">
        <f t="shared" si="162"/>
        <v>0</v>
      </c>
    </row>
    <row r="378" spans="1:21" hidden="1" outlineLevel="1" x14ac:dyDescent="0.2">
      <c r="A378" s="6">
        <v>105</v>
      </c>
      <c r="B378" s="6">
        <v>2122</v>
      </c>
      <c r="C378" s="7">
        <f t="shared" si="146"/>
        <v>0</v>
      </c>
      <c r="D378" s="7">
        <f t="shared" si="147"/>
        <v>0</v>
      </c>
      <c r="E378" s="7">
        <f t="shared" si="148"/>
        <v>0</v>
      </c>
      <c r="H378" s="7">
        <f t="shared" si="149"/>
        <v>0</v>
      </c>
      <c r="I378" s="7">
        <f t="shared" si="150"/>
        <v>0</v>
      </c>
      <c r="J378" s="7">
        <f t="shared" si="151"/>
        <v>0</v>
      </c>
      <c r="K378" s="7">
        <f t="shared" si="152"/>
        <v>0</v>
      </c>
      <c r="L378" s="7">
        <f t="shared" si="153"/>
        <v>0</v>
      </c>
      <c r="M378" s="7">
        <f t="shared" si="154"/>
        <v>0</v>
      </c>
      <c r="N378" s="7">
        <f t="shared" si="155"/>
        <v>0</v>
      </c>
      <c r="O378" s="7">
        <f t="shared" si="156"/>
        <v>0</v>
      </c>
      <c r="P378" s="7">
        <f t="shared" si="157"/>
        <v>0</v>
      </c>
      <c r="Q378" s="7">
        <f t="shared" si="158"/>
        <v>0</v>
      </c>
      <c r="R378" s="7">
        <f t="shared" si="159"/>
        <v>0</v>
      </c>
      <c r="S378" s="7">
        <f t="shared" si="160"/>
        <v>0</v>
      </c>
      <c r="T378" s="7">
        <f t="shared" si="161"/>
        <v>0</v>
      </c>
      <c r="U378" s="7">
        <f t="shared" si="162"/>
        <v>0</v>
      </c>
    </row>
    <row r="379" spans="1:21" hidden="1" outlineLevel="1" x14ac:dyDescent="0.2">
      <c r="A379" s="6">
        <v>106</v>
      </c>
      <c r="B379" s="6">
        <v>2123</v>
      </c>
      <c r="C379" s="7">
        <f t="shared" si="146"/>
        <v>0</v>
      </c>
      <c r="D379" s="7">
        <f t="shared" si="147"/>
        <v>0</v>
      </c>
      <c r="E379" s="7">
        <f t="shared" si="148"/>
        <v>0</v>
      </c>
      <c r="H379" s="7">
        <f t="shared" si="149"/>
        <v>0</v>
      </c>
      <c r="I379" s="7">
        <f t="shared" si="150"/>
        <v>0</v>
      </c>
      <c r="J379" s="7">
        <f t="shared" si="151"/>
        <v>0</v>
      </c>
      <c r="K379" s="7">
        <f t="shared" si="152"/>
        <v>0</v>
      </c>
      <c r="L379" s="7">
        <f t="shared" si="153"/>
        <v>0</v>
      </c>
      <c r="M379" s="7">
        <f t="shared" si="154"/>
        <v>0</v>
      </c>
      <c r="N379" s="7">
        <f t="shared" si="155"/>
        <v>0</v>
      </c>
      <c r="O379" s="7">
        <f t="shared" si="156"/>
        <v>0</v>
      </c>
      <c r="P379" s="7">
        <f t="shared" si="157"/>
        <v>0</v>
      </c>
      <c r="Q379" s="7">
        <f t="shared" si="158"/>
        <v>0</v>
      </c>
      <c r="R379" s="7">
        <f t="shared" si="159"/>
        <v>0</v>
      </c>
      <c r="S379" s="7">
        <f t="shared" si="160"/>
        <v>0</v>
      </c>
      <c r="T379" s="7">
        <f t="shared" si="161"/>
        <v>0</v>
      </c>
      <c r="U379" s="7">
        <f t="shared" si="162"/>
        <v>0</v>
      </c>
    </row>
    <row r="380" spans="1:21" hidden="1" outlineLevel="1" x14ac:dyDescent="0.2">
      <c r="A380" s="6">
        <v>107</v>
      </c>
      <c r="B380" s="6">
        <v>2124</v>
      </c>
      <c r="C380" s="7">
        <f t="shared" si="146"/>
        <v>0</v>
      </c>
      <c r="D380" s="7">
        <f t="shared" si="147"/>
        <v>0</v>
      </c>
      <c r="E380" s="7">
        <f t="shared" si="148"/>
        <v>0</v>
      </c>
      <c r="H380" s="7">
        <f t="shared" si="149"/>
        <v>0</v>
      </c>
      <c r="I380" s="7">
        <f t="shared" si="150"/>
        <v>0</v>
      </c>
      <c r="J380" s="7">
        <f t="shared" si="151"/>
        <v>0</v>
      </c>
      <c r="K380" s="7">
        <f t="shared" si="152"/>
        <v>0</v>
      </c>
      <c r="L380" s="7">
        <f t="shared" si="153"/>
        <v>0</v>
      </c>
      <c r="M380" s="7">
        <f t="shared" si="154"/>
        <v>0</v>
      </c>
      <c r="N380" s="7">
        <f t="shared" si="155"/>
        <v>0</v>
      </c>
      <c r="O380" s="7">
        <f t="shared" si="156"/>
        <v>0</v>
      </c>
      <c r="P380" s="7">
        <f t="shared" si="157"/>
        <v>0</v>
      </c>
      <c r="Q380" s="7">
        <f t="shared" si="158"/>
        <v>0</v>
      </c>
      <c r="R380" s="7">
        <f t="shared" si="159"/>
        <v>0</v>
      </c>
      <c r="S380" s="7">
        <f t="shared" si="160"/>
        <v>0</v>
      </c>
      <c r="T380" s="7">
        <f t="shared" si="161"/>
        <v>0</v>
      </c>
      <c r="U380" s="7">
        <f t="shared" si="162"/>
        <v>0</v>
      </c>
    </row>
    <row r="381" spans="1:21" hidden="1" outlineLevel="1" x14ac:dyDescent="0.2">
      <c r="A381" s="6">
        <v>108</v>
      </c>
      <c r="B381" s="6">
        <v>2125</v>
      </c>
      <c r="C381" s="7">
        <f t="shared" si="146"/>
        <v>0</v>
      </c>
      <c r="D381" s="7">
        <f t="shared" si="147"/>
        <v>0</v>
      </c>
      <c r="E381" s="7">
        <f t="shared" si="148"/>
        <v>0</v>
      </c>
      <c r="H381" s="7">
        <f t="shared" si="149"/>
        <v>0</v>
      </c>
      <c r="I381" s="7">
        <f t="shared" si="150"/>
        <v>0</v>
      </c>
      <c r="J381" s="7">
        <f t="shared" si="151"/>
        <v>0</v>
      </c>
      <c r="K381" s="7">
        <f t="shared" si="152"/>
        <v>0</v>
      </c>
      <c r="L381" s="7">
        <f t="shared" si="153"/>
        <v>0</v>
      </c>
      <c r="M381" s="7">
        <f t="shared" si="154"/>
        <v>0</v>
      </c>
      <c r="N381" s="7">
        <f t="shared" si="155"/>
        <v>0</v>
      </c>
      <c r="O381" s="7">
        <f t="shared" si="156"/>
        <v>0</v>
      </c>
      <c r="P381" s="7">
        <f t="shared" si="157"/>
        <v>0</v>
      </c>
      <c r="Q381" s="7">
        <f t="shared" si="158"/>
        <v>0</v>
      </c>
      <c r="R381" s="7">
        <f t="shared" si="159"/>
        <v>0</v>
      </c>
      <c r="S381" s="7">
        <f t="shared" si="160"/>
        <v>0</v>
      </c>
      <c r="T381" s="7">
        <f t="shared" si="161"/>
        <v>0</v>
      </c>
      <c r="U381" s="7">
        <f t="shared" si="162"/>
        <v>0</v>
      </c>
    </row>
    <row r="382" spans="1:21" hidden="1" outlineLevel="1" x14ac:dyDescent="0.2">
      <c r="A382" s="6">
        <v>109</v>
      </c>
      <c r="B382" s="6">
        <v>2126</v>
      </c>
      <c r="C382" s="7">
        <f t="shared" si="146"/>
        <v>0</v>
      </c>
      <c r="D382" s="7">
        <f t="shared" si="147"/>
        <v>0</v>
      </c>
      <c r="E382" s="7">
        <f t="shared" si="148"/>
        <v>0</v>
      </c>
      <c r="H382" s="7">
        <f t="shared" si="149"/>
        <v>0</v>
      </c>
      <c r="I382" s="7">
        <f t="shared" si="150"/>
        <v>0</v>
      </c>
      <c r="J382" s="7">
        <f t="shared" si="151"/>
        <v>0</v>
      </c>
      <c r="K382" s="7">
        <f t="shared" si="152"/>
        <v>0</v>
      </c>
      <c r="L382" s="7">
        <f t="shared" si="153"/>
        <v>0</v>
      </c>
      <c r="M382" s="7">
        <f t="shared" si="154"/>
        <v>0</v>
      </c>
      <c r="N382" s="7">
        <f t="shared" si="155"/>
        <v>0</v>
      </c>
      <c r="O382" s="7">
        <f t="shared" si="156"/>
        <v>0</v>
      </c>
      <c r="P382" s="7">
        <f t="shared" si="157"/>
        <v>0</v>
      </c>
      <c r="Q382" s="7">
        <f t="shared" si="158"/>
        <v>0</v>
      </c>
      <c r="R382" s="7">
        <f t="shared" si="159"/>
        <v>0</v>
      </c>
      <c r="S382" s="7">
        <f t="shared" si="160"/>
        <v>0</v>
      </c>
      <c r="T382" s="7">
        <f t="shared" si="161"/>
        <v>0</v>
      </c>
      <c r="U382" s="7">
        <f t="shared" si="162"/>
        <v>0</v>
      </c>
    </row>
    <row r="383" spans="1:21" hidden="1" outlineLevel="1" x14ac:dyDescent="0.2">
      <c r="A383" s="6">
        <v>110</v>
      </c>
      <c r="B383" s="6">
        <v>2127</v>
      </c>
      <c r="C383" s="7">
        <f t="shared" si="146"/>
        <v>0</v>
      </c>
      <c r="D383" s="7">
        <f t="shared" si="147"/>
        <v>0</v>
      </c>
      <c r="E383" s="7">
        <f t="shared" si="148"/>
        <v>0</v>
      </c>
      <c r="H383" s="7">
        <f t="shared" si="149"/>
        <v>0</v>
      </c>
      <c r="I383" s="7">
        <f t="shared" si="150"/>
        <v>0</v>
      </c>
      <c r="J383" s="7">
        <f t="shared" si="151"/>
        <v>0</v>
      </c>
      <c r="K383" s="7">
        <f t="shared" si="152"/>
        <v>0</v>
      </c>
      <c r="L383" s="7">
        <f t="shared" si="153"/>
        <v>0</v>
      </c>
      <c r="M383" s="7">
        <f t="shared" si="154"/>
        <v>0</v>
      </c>
      <c r="N383" s="7">
        <f t="shared" si="155"/>
        <v>0</v>
      </c>
      <c r="O383" s="7">
        <f t="shared" si="156"/>
        <v>0</v>
      </c>
      <c r="P383" s="7">
        <f t="shared" si="157"/>
        <v>0</v>
      </c>
      <c r="Q383" s="7">
        <f t="shared" si="158"/>
        <v>0</v>
      </c>
      <c r="R383" s="7">
        <f t="shared" si="159"/>
        <v>0</v>
      </c>
      <c r="S383" s="7">
        <f t="shared" si="160"/>
        <v>0</v>
      </c>
      <c r="T383" s="7">
        <f t="shared" si="161"/>
        <v>0</v>
      </c>
      <c r="U383" s="7">
        <f t="shared" si="162"/>
        <v>0</v>
      </c>
    </row>
    <row r="384" spans="1:21" hidden="1" outlineLevel="1" x14ac:dyDescent="0.2">
      <c r="A384" s="6">
        <v>111</v>
      </c>
      <c r="B384" s="6">
        <v>2128</v>
      </c>
      <c r="C384" s="7">
        <f t="shared" si="146"/>
        <v>0</v>
      </c>
      <c r="D384" s="7">
        <f t="shared" si="147"/>
        <v>0</v>
      </c>
      <c r="E384" s="7">
        <f t="shared" si="148"/>
        <v>0</v>
      </c>
      <c r="H384" s="7">
        <f t="shared" si="149"/>
        <v>0</v>
      </c>
      <c r="I384" s="7">
        <f t="shared" si="150"/>
        <v>0</v>
      </c>
      <c r="J384" s="7">
        <f t="shared" si="151"/>
        <v>0</v>
      </c>
      <c r="K384" s="7">
        <f t="shared" si="152"/>
        <v>0</v>
      </c>
      <c r="L384" s="7">
        <f t="shared" si="153"/>
        <v>0</v>
      </c>
      <c r="M384" s="7">
        <f t="shared" si="154"/>
        <v>0</v>
      </c>
      <c r="N384" s="7">
        <f t="shared" si="155"/>
        <v>0</v>
      </c>
      <c r="O384" s="7">
        <f t="shared" si="156"/>
        <v>0</v>
      </c>
      <c r="P384" s="7">
        <f t="shared" si="157"/>
        <v>0</v>
      </c>
      <c r="Q384" s="7">
        <f t="shared" si="158"/>
        <v>0</v>
      </c>
      <c r="R384" s="7">
        <f t="shared" si="159"/>
        <v>0</v>
      </c>
      <c r="S384" s="7">
        <f t="shared" si="160"/>
        <v>0</v>
      </c>
      <c r="T384" s="7">
        <f t="shared" si="161"/>
        <v>0</v>
      </c>
      <c r="U384" s="7">
        <f t="shared" si="162"/>
        <v>0</v>
      </c>
    </row>
    <row r="385" spans="1:21" hidden="1" outlineLevel="1" x14ac:dyDescent="0.2">
      <c r="A385" s="6">
        <v>112</v>
      </c>
      <c r="B385" s="6">
        <v>2129</v>
      </c>
      <c r="C385" s="7">
        <f t="shared" si="146"/>
        <v>0</v>
      </c>
      <c r="D385" s="7">
        <f t="shared" si="147"/>
        <v>0</v>
      </c>
      <c r="E385" s="7">
        <f t="shared" si="148"/>
        <v>0</v>
      </c>
      <c r="H385" s="7">
        <f t="shared" si="149"/>
        <v>0</v>
      </c>
      <c r="I385" s="7">
        <f t="shared" si="150"/>
        <v>0</v>
      </c>
      <c r="J385" s="7">
        <f t="shared" si="151"/>
        <v>0</v>
      </c>
      <c r="K385" s="7">
        <f t="shared" si="152"/>
        <v>0</v>
      </c>
      <c r="L385" s="7">
        <f t="shared" si="153"/>
        <v>0</v>
      </c>
      <c r="M385" s="7">
        <f t="shared" si="154"/>
        <v>0</v>
      </c>
      <c r="N385" s="7">
        <f t="shared" si="155"/>
        <v>0</v>
      </c>
      <c r="O385" s="7">
        <f t="shared" si="156"/>
        <v>0</v>
      </c>
      <c r="P385" s="7">
        <f t="shared" si="157"/>
        <v>0</v>
      </c>
      <c r="Q385" s="7">
        <f t="shared" si="158"/>
        <v>0</v>
      </c>
      <c r="R385" s="7">
        <f t="shared" si="159"/>
        <v>0</v>
      </c>
      <c r="S385" s="7">
        <f t="shared" si="160"/>
        <v>0</v>
      </c>
      <c r="T385" s="7">
        <f t="shared" si="161"/>
        <v>0</v>
      </c>
      <c r="U385" s="7">
        <f t="shared" si="162"/>
        <v>0</v>
      </c>
    </row>
    <row r="386" spans="1:21" hidden="1" outlineLevel="1" x14ac:dyDescent="0.2">
      <c r="A386" s="6">
        <v>113</v>
      </c>
      <c r="B386" s="6">
        <v>2130</v>
      </c>
      <c r="C386" s="7">
        <f t="shared" si="146"/>
        <v>0</v>
      </c>
      <c r="D386" s="7">
        <f t="shared" si="147"/>
        <v>0</v>
      </c>
      <c r="E386" s="7">
        <f t="shared" si="148"/>
        <v>0</v>
      </c>
      <c r="H386" s="7">
        <f t="shared" si="149"/>
        <v>0</v>
      </c>
      <c r="I386" s="7">
        <f t="shared" si="150"/>
        <v>0</v>
      </c>
      <c r="J386" s="7">
        <f t="shared" si="151"/>
        <v>0</v>
      </c>
      <c r="K386" s="7">
        <f t="shared" si="152"/>
        <v>0</v>
      </c>
      <c r="L386" s="7">
        <f t="shared" si="153"/>
        <v>0</v>
      </c>
      <c r="M386" s="7">
        <f t="shared" si="154"/>
        <v>0</v>
      </c>
      <c r="N386" s="7">
        <f t="shared" si="155"/>
        <v>0</v>
      </c>
      <c r="O386" s="7">
        <f t="shared" si="156"/>
        <v>0</v>
      </c>
      <c r="P386" s="7">
        <f t="shared" si="157"/>
        <v>0</v>
      </c>
      <c r="Q386" s="7">
        <f t="shared" si="158"/>
        <v>0</v>
      </c>
      <c r="R386" s="7">
        <f t="shared" si="159"/>
        <v>0</v>
      </c>
      <c r="S386" s="7">
        <f t="shared" si="160"/>
        <v>0</v>
      </c>
      <c r="T386" s="7">
        <f t="shared" si="161"/>
        <v>0</v>
      </c>
      <c r="U386" s="7">
        <f t="shared" si="162"/>
        <v>0</v>
      </c>
    </row>
    <row r="387" spans="1:21" hidden="1" outlineLevel="1" x14ac:dyDescent="0.2">
      <c r="A387" s="6">
        <v>114</v>
      </c>
      <c r="B387" s="6">
        <v>2131</v>
      </c>
      <c r="C387" s="7">
        <f t="shared" si="146"/>
        <v>0</v>
      </c>
      <c r="D387" s="7">
        <f t="shared" si="147"/>
        <v>0</v>
      </c>
      <c r="E387" s="7">
        <f t="shared" si="148"/>
        <v>0</v>
      </c>
      <c r="H387" s="7">
        <f t="shared" si="149"/>
        <v>0</v>
      </c>
      <c r="I387" s="7">
        <f t="shared" si="150"/>
        <v>0</v>
      </c>
      <c r="J387" s="7">
        <f t="shared" si="151"/>
        <v>0</v>
      </c>
      <c r="K387" s="7">
        <f t="shared" si="152"/>
        <v>0</v>
      </c>
      <c r="L387" s="7">
        <f t="shared" si="153"/>
        <v>0</v>
      </c>
      <c r="M387" s="7">
        <f t="shared" si="154"/>
        <v>0</v>
      </c>
      <c r="N387" s="7">
        <f t="shared" si="155"/>
        <v>0</v>
      </c>
      <c r="O387" s="7">
        <f t="shared" si="156"/>
        <v>0</v>
      </c>
      <c r="P387" s="7">
        <f t="shared" si="157"/>
        <v>0</v>
      </c>
      <c r="Q387" s="7">
        <f t="shared" si="158"/>
        <v>0</v>
      </c>
      <c r="R387" s="7">
        <f t="shared" si="159"/>
        <v>0</v>
      </c>
      <c r="S387" s="7">
        <f t="shared" si="160"/>
        <v>0</v>
      </c>
      <c r="T387" s="7">
        <f t="shared" si="161"/>
        <v>0</v>
      </c>
      <c r="U387" s="7">
        <f t="shared" si="162"/>
        <v>0</v>
      </c>
    </row>
    <row r="388" spans="1:21" hidden="1" outlineLevel="1" x14ac:dyDescent="0.2">
      <c r="A388" s="6">
        <v>115</v>
      </c>
      <c r="B388" s="6">
        <v>2132</v>
      </c>
      <c r="C388" s="7">
        <f t="shared" si="146"/>
        <v>0</v>
      </c>
      <c r="D388" s="7">
        <f t="shared" si="147"/>
        <v>0</v>
      </c>
      <c r="E388" s="7">
        <f t="shared" si="148"/>
        <v>0</v>
      </c>
      <c r="H388" s="7">
        <f t="shared" si="149"/>
        <v>0</v>
      </c>
      <c r="I388" s="7">
        <f t="shared" si="150"/>
        <v>0</v>
      </c>
      <c r="J388" s="7">
        <f t="shared" si="151"/>
        <v>0</v>
      </c>
      <c r="K388" s="7">
        <f t="shared" si="152"/>
        <v>0</v>
      </c>
      <c r="L388" s="7">
        <f t="shared" si="153"/>
        <v>0</v>
      </c>
      <c r="M388" s="7">
        <f t="shared" si="154"/>
        <v>0</v>
      </c>
      <c r="N388" s="7">
        <f t="shared" si="155"/>
        <v>0</v>
      </c>
      <c r="O388" s="7">
        <f t="shared" si="156"/>
        <v>0</v>
      </c>
      <c r="P388" s="7">
        <f t="shared" si="157"/>
        <v>0</v>
      </c>
      <c r="Q388" s="7">
        <f t="shared" si="158"/>
        <v>0</v>
      </c>
      <c r="R388" s="7">
        <f t="shared" si="159"/>
        <v>0</v>
      </c>
      <c r="S388" s="7">
        <f t="shared" si="160"/>
        <v>0</v>
      </c>
      <c r="T388" s="7">
        <f t="shared" si="161"/>
        <v>0</v>
      </c>
      <c r="U388" s="7">
        <f t="shared" si="162"/>
        <v>0</v>
      </c>
    </row>
    <row r="389" spans="1:21" hidden="1" outlineLevel="1" x14ac:dyDescent="0.2">
      <c r="A389" s="6">
        <v>116</v>
      </c>
      <c r="B389" s="6">
        <v>2133</v>
      </c>
      <c r="C389" s="7">
        <f t="shared" si="146"/>
        <v>0</v>
      </c>
      <c r="D389" s="7">
        <f t="shared" si="147"/>
        <v>0</v>
      </c>
      <c r="E389" s="7">
        <f t="shared" si="148"/>
        <v>0</v>
      </c>
      <c r="H389" s="7">
        <f t="shared" si="149"/>
        <v>0</v>
      </c>
      <c r="I389" s="7">
        <f t="shared" si="150"/>
        <v>0</v>
      </c>
      <c r="J389" s="7">
        <f t="shared" si="151"/>
        <v>0</v>
      </c>
      <c r="K389" s="7">
        <f t="shared" si="152"/>
        <v>0</v>
      </c>
      <c r="L389" s="7">
        <f t="shared" si="153"/>
        <v>0</v>
      </c>
      <c r="M389" s="7">
        <f t="shared" si="154"/>
        <v>0</v>
      </c>
      <c r="N389" s="7">
        <f t="shared" si="155"/>
        <v>0</v>
      </c>
      <c r="O389" s="7">
        <f t="shared" si="156"/>
        <v>0</v>
      </c>
      <c r="P389" s="7">
        <f t="shared" si="157"/>
        <v>0</v>
      </c>
      <c r="Q389" s="7">
        <f t="shared" si="158"/>
        <v>0</v>
      </c>
      <c r="R389" s="7">
        <f t="shared" si="159"/>
        <v>0</v>
      </c>
      <c r="S389" s="7">
        <f t="shared" si="160"/>
        <v>0</v>
      </c>
      <c r="T389" s="7">
        <f t="shared" si="161"/>
        <v>0</v>
      </c>
      <c r="U389" s="7">
        <f t="shared" si="162"/>
        <v>0</v>
      </c>
    </row>
    <row r="390" spans="1:21" hidden="1" outlineLevel="1" x14ac:dyDescent="0.2">
      <c r="A390" s="6">
        <v>117</v>
      </c>
      <c r="B390" s="6">
        <v>2134</v>
      </c>
      <c r="C390" s="7">
        <f t="shared" si="146"/>
        <v>0</v>
      </c>
      <c r="D390" s="7">
        <f t="shared" si="147"/>
        <v>0</v>
      </c>
      <c r="E390" s="7">
        <f t="shared" si="148"/>
        <v>0</v>
      </c>
      <c r="H390" s="7">
        <f t="shared" si="149"/>
        <v>0</v>
      </c>
      <c r="I390" s="7">
        <f t="shared" si="150"/>
        <v>0</v>
      </c>
      <c r="J390" s="7">
        <f t="shared" si="151"/>
        <v>0</v>
      </c>
      <c r="K390" s="7">
        <f t="shared" si="152"/>
        <v>0</v>
      </c>
      <c r="L390" s="7">
        <f t="shared" si="153"/>
        <v>0</v>
      </c>
      <c r="M390" s="7">
        <f t="shared" si="154"/>
        <v>0</v>
      </c>
      <c r="N390" s="7">
        <f t="shared" si="155"/>
        <v>0</v>
      </c>
      <c r="O390" s="7">
        <f t="shared" si="156"/>
        <v>0</v>
      </c>
      <c r="P390" s="7">
        <f t="shared" si="157"/>
        <v>0</v>
      </c>
      <c r="Q390" s="7">
        <f t="shared" si="158"/>
        <v>0</v>
      </c>
      <c r="R390" s="7">
        <f t="shared" si="159"/>
        <v>0</v>
      </c>
      <c r="S390" s="7">
        <f t="shared" si="160"/>
        <v>0</v>
      </c>
      <c r="T390" s="7">
        <f t="shared" si="161"/>
        <v>0</v>
      </c>
      <c r="U390" s="7">
        <f t="shared" si="162"/>
        <v>0</v>
      </c>
    </row>
    <row r="391" spans="1:21" hidden="1" outlineLevel="1" x14ac:dyDescent="0.2">
      <c r="A391" s="6">
        <v>118</v>
      </c>
      <c r="B391" s="6">
        <v>2135</v>
      </c>
      <c r="C391" s="7">
        <f t="shared" si="146"/>
        <v>0</v>
      </c>
      <c r="D391" s="7">
        <f t="shared" si="147"/>
        <v>0</v>
      </c>
      <c r="E391" s="7">
        <f t="shared" si="148"/>
        <v>0</v>
      </c>
      <c r="H391" s="7">
        <f t="shared" si="149"/>
        <v>0</v>
      </c>
      <c r="I391" s="7">
        <f t="shared" si="150"/>
        <v>0</v>
      </c>
      <c r="J391" s="7">
        <f t="shared" si="151"/>
        <v>0</v>
      </c>
      <c r="K391" s="7">
        <f t="shared" si="152"/>
        <v>0</v>
      </c>
      <c r="L391" s="7">
        <f t="shared" si="153"/>
        <v>0</v>
      </c>
      <c r="M391" s="7">
        <f t="shared" si="154"/>
        <v>0</v>
      </c>
      <c r="N391" s="7">
        <f t="shared" si="155"/>
        <v>0</v>
      </c>
      <c r="O391" s="7">
        <f t="shared" si="156"/>
        <v>0</v>
      </c>
      <c r="P391" s="7">
        <f t="shared" si="157"/>
        <v>0</v>
      </c>
      <c r="Q391" s="7">
        <f t="shared" si="158"/>
        <v>0</v>
      </c>
      <c r="R391" s="7">
        <f t="shared" si="159"/>
        <v>0</v>
      </c>
      <c r="S391" s="7">
        <f t="shared" si="160"/>
        <v>0</v>
      </c>
      <c r="T391" s="7">
        <f t="shared" si="161"/>
        <v>0</v>
      </c>
      <c r="U391" s="7">
        <f t="shared" si="162"/>
        <v>0</v>
      </c>
    </row>
    <row r="392" spans="1:21" hidden="1" outlineLevel="1" x14ac:dyDescent="0.2">
      <c r="A392" s="6">
        <v>119</v>
      </c>
      <c r="B392" s="6">
        <v>2136</v>
      </c>
      <c r="C392" s="7">
        <f t="shared" si="146"/>
        <v>0</v>
      </c>
      <c r="D392" s="7">
        <f t="shared" si="147"/>
        <v>0</v>
      </c>
      <c r="E392" s="7">
        <f t="shared" si="148"/>
        <v>0</v>
      </c>
      <c r="H392" s="7">
        <f t="shared" si="149"/>
        <v>0</v>
      </c>
      <c r="I392" s="7">
        <f t="shared" si="150"/>
        <v>0</v>
      </c>
      <c r="J392" s="7">
        <f t="shared" si="151"/>
        <v>0</v>
      </c>
      <c r="K392" s="7">
        <f t="shared" si="152"/>
        <v>0</v>
      </c>
      <c r="L392" s="7">
        <f t="shared" si="153"/>
        <v>0</v>
      </c>
      <c r="M392" s="7">
        <f t="shared" si="154"/>
        <v>0</v>
      </c>
      <c r="N392" s="7">
        <f t="shared" si="155"/>
        <v>0</v>
      </c>
      <c r="O392" s="7">
        <f t="shared" si="156"/>
        <v>0</v>
      </c>
      <c r="P392" s="7">
        <f t="shared" si="157"/>
        <v>0</v>
      </c>
      <c r="Q392" s="7">
        <f t="shared" si="158"/>
        <v>0</v>
      </c>
      <c r="R392" s="7">
        <f t="shared" si="159"/>
        <v>0</v>
      </c>
      <c r="S392" s="7">
        <f t="shared" si="160"/>
        <v>0</v>
      </c>
      <c r="T392" s="7">
        <f t="shared" si="161"/>
        <v>0</v>
      </c>
      <c r="U392" s="7">
        <f t="shared" si="162"/>
        <v>0</v>
      </c>
    </row>
    <row r="393" spans="1:21" hidden="1" outlineLevel="1" x14ac:dyDescent="0.2">
      <c r="A393" s="6">
        <v>120</v>
      </c>
      <c r="B393" s="6">
        <v>2137</v>
      </c>
      <c r="C393" s="7">
        <f t="shared" si="146"/>
        <v>0</v>
      </c>
      <c r="D393" s="7">
        <f t="shared" si="147"/>
        <v>0</v>
      </c>
      <c r="E393" s="7">
        <f t="shared" si="148"/>
        <v>0</v>
      </c>
      <c r="H393" s="7">
        <f t="shared" si="149"/>
        <v>0</v>
      </c>
      <c r="I393" s="7">
        <f t="shared" si="150"/>
        <v>0</v>
      </c>
      <c r="J393" s="7">
        <f t="shared" si="151"/>
        <v>0</v>
      </c>
      <c r="K393" s="7">
        <f t="shared" si="152"/>
        <v>0</v>
      </c>
      <c r="L393" s="7">
        <f t="shared" si="153"/>
        <v>0</v>
      </c>
      <c r="M393" s="7">
        <f t="shared" si="154"/>
        <v>0</v>
      </c>
      <c r="N393" s="7">
        <f t="shared" si="155"/>
        <v>0</v>
      </c>
      <c r="O393" s="7">
        <f t="shared" si="156"/>
        <v>0</v>
      </c>
      <c r="P393" s="7">
        <f t="shared" si="157"/>
        <v>0</v>
      </c>
      <c r="Q393" s="7">
        <f t="shared" si="158"/>
        <v>0</v>
      </c>
      <c r="R393" s="7">
        <f t="shared" si="159"/>
        <v>0</v>
      </c>
      <c r="S393" s="7">
        <f t="shared" si="160"/>
        <v>0</v>
      </c>
      <c r="T393" s="7">
        <f t="shared" si="161"/>
        <v>0</v>
      </c>
      <c r="U393" s="7">
        <f t="shared" si="162"/>
        <v>0</v>
      </c>
    </row>
    <row r="394" spans="1:21" hidden="1" outlineLevel="1" x14ac:dyDescent="0.2">
      <c r="A394" s="6">
        <v>121</v>
      </c>
      <c r="B394" s="6">
        <v>2138</v>
      </c>
      <c r="C394" s="7">
        <f t="shared" si="146"/>
        <v>0</v>
      </c>
      <c r="D394" s="7">
        <f t="shared" si="147"/>
        <v>0</v>
      </c>
      <c r="E394" s="7">
        <f t="shared" si="148"/>
        <v>0</v>
      </c>
      <c r="H394" s="7">
        <f t="shared" si="149"/>
        <v>0</v>
      </c>
      <c r="I394" s="7">
        <f t="shared" si="150"/>
        <v>0</v>
      </c>
      <c r="J394" s="7">
        <f t="shared" si="151"/>
        <v>0</v>
      </c>
      <c r="K394" s="7">
        <f t="shared" si="152"/>
        <v>0</v>
      </c>
      <c r="L394" s="7">
        <f t="shared" si="153"/>
        <v>0</v>
      </c>
      <c r="M394" s="7">
        <f t="shared" si="154"/>
        <v>0</v>
      </c>
      <c r="N394" s="7">
        <f t="shared" si="155"/>
        <v>0</v>
      </c>
      <c r="O394" s="7">
        <f t="shared" si="156"/>
        <v>0</v>
      </c>
      <c r="P394" s="7">
        <f t="shared" si="157"/>
        <v>0</v>
      </c>
      <c r="Q394" s="7">
        <f t="shared" si="158"/>
        <v>0</v>
      </c>
      <c r="R394" s="7">
        <f t="shared" si="159"/>
        <v>0</v>
      </c>
      <c r="S394" s="7">
        <f t="shared" si="160"/>
        <v>0</v>
      </c>
      <c r="T394" s="7">
        <f t="shared" si="161"/>
        <v>0</v>
      </c>
      <c r="U394" s="7">
        <f t="shared" si="162"/>
        <v>0</v>
      </c>
    </row>
    <row r="395" spans="1:21" hidden="1" outlineLevel="1" x14ac:dyDescent="0.2">
      <c r="A395" s="6">
        <v>122</v>
      </c>
      <c r="B395" s="6">
        <v>2139</v>
      </c>
      <c r="C395" s="7">
        <f t="shared" si="146"/>
        <v>0</v>
      </c>
      <c r="D395" s="7">
        <f t="shared" si="147"/>
        <v>0</v>
      </c>
      <c r="E395" s="7">
        <f t="shared" si="148"/>
        <v>0</v>
      </c>
      <c r="H395" s="7">
        <f t="shared" si="149"/>
        <v>0</v>
      </c>
      <c r="I395" s="7">
        <f t="shared" si="150"/>
        <v>0</v>
      </c>
      <c r="J395" s="7">
        <f t="shared" si="151"/>
        <v>0</v>
      </c>
      <c r="K395" s="7">
        <f t="shared" si="152"/>
        <v>0</v>
      </c>
      <c r="L395" s="7">
        <f t="shared" si="153"/>
        <v>0</v>
      </c>
      <c r="M395" s="7">
        <f t="shared" si="154"/>
        <v>0</v>
      </c>
      <c r="N395" s="7">
        <f t="shared" si="155"/>
        <v>0</v>
      </c>
      <c r="O395" s="7">
        <f t="shared" si="156"/>
        <v>0</v>
      </c>
      <c r="P395" s="7">
        <f t="shared" si="157"/>
        <v>0</v>
      </c>
      <c r="Q395" s="7">
        <f t="shared" si="158"/>
        <v>0</v>
      </c>
      <c r="R395" s="7">
        <f t="shared" si="159"/>
        <v>0</v>
      </c>
      <c r="S395" s="7">
        <f t="shared" si="160"/>
        <v>0</v>
      </c>
      <c r="T395" s="7">
        <f t="shared" si="161"/>
        <v>0</v>
      </c>
      <c r="U395" s="7">
        <f t="shared" si="162"/>
        <v>0</v>
      </c>
    </row>
    <row r="396" spans="1:21" hidden="1" outlineLevel="1" x14ac:dyDescent="0.2">
      <c r="A396" s="6">
        <v>123</v>
      </c>
      <c r="B396" s="6">
        <v>2140</v>
      </c>
      <c r="C396" s="7">
        <f t="shared" si="146"/>
        <v>0</v>
      </c>
      <c r="D396" s="7">
        <f t="shared" si="147"/>
        <v>0</v>
      </c>
      <c r="E396" s="7">
        <f t="shared" si="148"/>
        <v>0</v>
      </c>
      <c r="H396" s="7">
        <f t="shared" si="149"/>
        <v>0</v>
      </c>
      <c r="I396" s="7">
        <f t="shared" si="150"/>
        <v>0</v>
      </c>
      <c r="J396" s="7">
        <f t="shared" si="151"/>
        <v>0</v>
      </c>
      <c r="K396" s="7">
        <f t="shared" si="152"/>
        <v>0</v>
      </c>
      <c r="L396" s="7">
        <f t="shared" si="153"/>
        <v>0</v>
      </c>
      <c r="M396" s="7">
        <f t="shared" si="154"/>
        <v>0</v>
      </c>
      <c r="N396" s="7">
        <f t="shared" si="155"/>
        <v>0</v>
      </c>
      <c r="O396" s="7">
        <f t="shared" si="156"/>
        <v>0</v>
      </c>
      <c r="P396" s="7">
        <f t="shared" si="157"/>
        <v>0</v>
      </c>
      <c r="Q396" s="7">
        <f t="shared" si="158"/>
        <v>0</v>
      </c>
      <c r="R396" s="7">
        <f t="shared" si="159"/>
        <v>0</v>
      </c>
      <c r="S396" s="7">
        <f t="shared" si="160"/>
        <v>0</v>
      </c>
      <c r="T396" s="7">
        <f t="shared" si="161"/>
        <v>0</v>
      </c>
      <c r="U396" s="7">
        <f t="shared" si="162"/>
        <v>0</v>
      </c>
    </row>
    <row r="397" spans="1:21" hidden="1" outlineLevel="1" x14ac:dyDescent="0.2">
      <c r="A397" s="6">
        <v>124</v>
      </c>
      <c r="B397" s="6">
        <v>2141</v>
      </c>
      <c r="C397" s="7">
        <f t="shared" si="146"/>
        <v>0</v>
      </c>
      <c r="D397" s="7">
        <f t="shared" si="147"/>
        <v>0</v>
      </c>
      <c r="E397" s="7">
        <f t="shared" si="148"/>
        <v>0</v>
      </c>
      <c r="H397" s="7">
        <f t="shared" si="149"/>
        <v>0</v>
      </c>
      <c r="I397" s="7">
        <f t="shared" si="150"/>
        <v>0</v>
      </c>
      <c r="J397" s="7">
        <f t="shared" si="151"/>
        <v>0</v>
      </c>
      <c r="K397" s="7">
        <f t="shared" si="152"/>
        <v>0</v>
      </c>
      <c r="L397" s="7">
        <f t="shared" si="153"/>
        <v>0</v>
      </c>
      <c r="M397" s="7">
        <f t="shared" si="154"/>
        <v>0</v>
      </c>
      <c r="N397" s="7">
        <f t="shared" si="155"/>
        <v>0</v>
      </c>
      <c r="O397" s="7">
        <f t="shared" si="156"/>
        <v>0</v>
      </c>
      <c r="P397" s="7">
        <f t="shared" si="157"/>
        <v>0</v>
      </c>
      <c r="Q397" s="7">
        <f t="shared" si="158"/>
        <v>0</v>
      </c>
      <c r="R397" s="7">
        <f t="shared" si="159"/>
        <v>0</v>
      </c>
      <c r="S397" s="7">
        <f t="shared" si="160"/>
        <v>0</v>
      </c>
      <c r="T397" s="7">
        <f t="shared" si="161"/>
        <v>0</v>
      </c>
      <c r="U397" s="7">
        <f t="shared" si="162"/>
        <v>0</v>
      </c>
    </row>
    <row r="398" spans="1:21" hidden="1" outlineLevel="1" x14ac:dyDescent="0.2">
      <c r="A398" s="6">
        <v>125</v>
      </c>
      <c r="B398" s="6">
        <v>2142</v>
      </c>
      <c r="C398" s="7">
        <f t="shared" si="146"/>
        <v>0</v>
      </c>
      <c r="D398" s="7">
        <f t="shared" si="147"/>
        <v>0</v>
      </c>
      <c r="E398" s="7">
        <f t="shared" si="148"/>
        <v>0</v>
      </c>
      <c r="H398" s="7">
        <f t="shared" si="149"/>
        <v>0</v>
      </c>
      <c r="I398" s="7">
        <f t="shared" si="150"/>
        <v>0</v>
      </c>
      <c r="J398" s="7">
        <f t="shared" si="151"/>
        <v>0</v>
      </c>
      <c r="K398" s="7">
        <f t="shared" si="152"/>
        <v>0</v>
      </c>
      <c r="L398" s="7">
        <f t="shared" si="153"/>
        <v>0</v>
      </c>
      <c r="M398" s="7">
        <f t="shared" si="154"/>
        <v>0</v>
      </c>
      <c r="N398" s="7">
        <f t="shared" si="155"/>
        <v>0</v>
      </c>
      <c r="O398" s="7">
        <f t="shared" si="156"/>
        <v>0</v>
      </c>
      <c r="P398" s="7">
        <f t="shared" si="157"/>
        <v>0</v>
      </c>
      <c r="Q398" s="7">
        <f t="shared" si="158"/>
        <v>0</v>
      </c>
      <c r="R398" s="7">
        <f t="shared" si="159"/>
        <v>0</v>
      </c>
      <c r="S398" s="7">
        <f t="shared" si="160"/>
        <v>0</v>
      </c>
      <c r="T398" s="7">
        <f t="shared" si="161"/>
        <v>0</v>
      </c>
      <c r="U398" s="7">
        <f t="shared" si="162"/>
        <v>0</v>
      </c>
    </row>
    <row r="399" spans="1:21" hidden="1" outlineLevel="1" x14ac:dyDescent="0.2">
      <c r="A399" s="6">
        <v>126</v>
      </c>
      <c r="B399" s="6">
        <v>2143</v>
      </c>
      <c r="C399" s="7">
        <f t="shared" si="146"/>
        <v>0</v>
      </c>
      <c r="D399" s="7">
        <f t="shared" si="147"/>
        <v>0</v>
      </c>
      <c r="E399" s="7">
        <f t="shared" si="148"/>
        <v>0</v>
      </c>
      <c r="H399" s="7">
        <f t="shared" si="149"/>
        <v>0</v>
      </c>
      <c r="I399" s="7">
        <f t="shared" si="150"/>
        <v>0</v>
      </c>
      <c r="J399" s="7">
        <f t="shared" si="151"/>
        <v>0</v>
      </c>
      <c r="K399" s="7">
        <f t="shared" si="152"/>
        <v>0</v>
      </c>
      <c r="L399" s="7">
        <f t="shared" si="153"/>
        <v>0</v>
      </c>
      <c r="M399" s="7">
        <f t="shared" si="154"/>
        <v>0</v>
      </c>
      <c r="N399" s="7">
        <f t="shared" si="155"/>
        <v>0</v>
      </c>
      <c r="O399" s="7">
        <f t="shared" si="156"/>
        <v>0</v>
      </c>
      <c r="P399" s="7">
        <f t="shared" si="157"/>
        <v>0</v>
      </c>
      <c r="Q399" s="7">
        <f t="shared" si="158"/>
        <v>0</v>
      </c>
      <c r="R399" s="7">
        <f t="shared" si="159"/>
        <v>0</v>
      </c>
      <c r="S399" s="7">
        <f t="shared" si="160"/>
        <v>0</v>
      </c>
      <c r="T399" s="7">
        <f t="shared" si="161"/>
        <v>0</v>
      </c>
      <c r="U399" s="7">
        <f t="shared" si="162"/>
        <v>0</v>
      </c>
    </row>
    <row r="400" spans="1:21" hidden="1" outlineLevel="1" x14ac:dyDescent="0.2">
      <c r="A400" s="6">
        <v>127</v>
      </c>
      <c r="B400" s="6">
        <v>2144</v>
      </c>
      <c r="C400" s="7">
        <f t="shared" si="146"/>
        <v>0</v>
      </c>
      <c r="D400" s="7">
        <f t="shared" si="147"/>
        <v>0</v>
      </c>
      <c r="E400" s="7">
        <f t="shared" si="148"/>
        <v>0</v>
      </c>
      <c r="H400" s="7">
        <f t="shared" si="149"/>
        <v>0</v>
      </c>
      <c r="I400" s="7">
        <f t="shared" si="150"/>
        <v>0</v>
      </c>
      <c r="J400" s="7">
        <f t="shared" si="151"/>
        <v>0</v>
      </c>
      <c r="K400" s="7">
        <f t="shared" si="152"/>
        <v>0</v>
      </c>
      <c r="L400" s="7">
        <f t="shared" si="153"/>
        <v>0</v>
      </c>
      <c r="M400" s="7">
        <f t="shared" si="154"/>
        <v>0</v>
      </c>
      <c r="N400" s="7">
        <f t="shared" si="155"/>
        <v>0</v>
      </c>
      <c r="O400" s="7">
        <f t="shared" si="156"/>
        <v>0</v>
      </c>
      <c r="P400" s="7">
        <f t="shared" si="157"/>
        <v>0</v>
      </c>
      <c r="Q400" s="7">
        <f t="shared" si="158"/>
        <v>0</v>
      </c>
      <c r="R400" s="7">
        <f t="shared" si="159"/>
        <v>0</v>
      </c>
      <c r="S400" s="7">
        <f t="shared" si="160"/>
        <v>0</v>
      </c>
      <c r="T400" s="7">
        <f t="shared" si="161"/>
        <v>0</v>
      </c>
      <c r="U400" s="7">
        <f t="shared" si="162"/>
        <v>0</v>
      </c>
    </row>
    <row r="401" spans="1:21" hidden="1" outlineLevel="1" x14ac:dyDescent="0.2">
      <c r="A401" s="6">
        <v>128</v>
      </c>
      <c r="B401" s="6">
        <v>2145</v>
      </c>
      <c r="C401" s="7">
        <f t="shared" si="146"/>
        <v>0</v>
      </c>
      <c r="D401" s="7">
        <f t="shared" si="147"/>
        <v>0</v>
      </c>
      <c r="E401" s="7">
        <f t="shared" si="148"/>
        <v>0</v>
      </c>
      <c r="H401" s="7">
        <f t="shared" si="149"/>
        <v>0</v>
      </c>
      <c r="I401" s="7">
        <f t="shared" si="150"/>
        <v>0</v>
      </c>
      <c r="J401" s="7">
        <f t="shared" si="151"/>
        <v>0</v>
      </c>
      <c r="K401" s="7">
        <f t="shared" si="152"/>
        <v>0</v>
      </c>
      <c r="L401" s="7">
        <f t="shared" si="153"/>
        <v>0</v>
      </c>
      <c r="M401" s="7">
        <f t="shared" si="154"/>
        <v>0</v>
      </c>
      <c r="N401" s="7">
        <f t="shared" si="155"/>
        <v>0</v>
      </c>
      <c r="O401" s="7">
        <f t="shared" si="156"/>
        <v>0</v>
      </c>
      <c r="P401" s="7">
        <f t="shared" si="157"/>
        <v>0</v>
      </c>
      <c r="Q401" s="7">
        <f t="shared" si="158"/>
        <v>0</v>
      </c>
      <c r="R401" s="7">
        <f t="shared" si="159"/>
        <v>0</v>
      </c>
      <c r="S401" s="7">
        <f t="shared" si="160"/>
        <v>0</v>
      </c>
      <c r="T401" s="7">
        <f t="shared" si="161"/>
        <v>0</v>
      </c>
      <c r="U401" s="7">
        <f t="shared" si="162"/>
        <v>0</v>
      </c>
    </row>
    <row r="402" spans="1:21" hidden="1" outlineLevel="1" x14ac:dyDescent="0.2">
      <c r="A402" s="6">
        <v>129</v>
      </c>
      <c r="B402" s="6">
        <v>2146</v>
      </c>
      <c r="C402" s="7">
        <f t="shared" si="146"/>
        <v>0</v>
      </c>
      <c r="D402" s="7">
        <f t="shared" ref="D402:D433" si="163">IF(AND(B402&gt;=B$40)*(B402&lt;H$40),G$40,0)</f>
        <v>0</v>
      </c>
      <c r="E402" s="7">
        <f t="shared" ref="E402:E433" si="164">IF(AND(B402&gt;=B$41)*(B402&lt;H$41),G$41,0)</f>
        <v>0</v>
      </c>
      <c r="H402" s="7">
        <f t="shared" ref="H402:H433" si="165">IF(AND(B402&gt;=B$44)*(B402&lt;H$44),G$44,0)</f>
        <v>0</v>
      </c>
      <c r="I402" s="7">
        <f t="shared" ref="I402:I433" si="166">IF(AND(B402&gt;=B$45)*(B402&lt;H$45),G$45,0)</f>
        <v>0</v>
      </c>
      <c r="J402" s="7">
        <f t="shared" ref="J402:J433" si="167">IF(AND(B402&gt;=B$46)*(B402&lt;H$46),G$46,0)</f>
        <v>0</v>
      </c>
      <c r="K402" s="7">
        <f t="shared" ref="K402:K433" si="168">IF(AND(B402&gt;=B$47)*(B402&lt;H$47),G$47,0)</f>
        <v>0</v>
      </c>
      <c r="L402" s="7">
        <f t="shared" ref="L402:L433" si="169">IF(AND(B402&gt;=B$48)*(B402&lt;H$48),G$48,0)</f>
        <v>0</v>
      </c>
      <c r="M402" s="7">
        <f t="shared" ref="M402:M433" si="170">IF(AND(B402&gt;=B$49)*(B402&lt;H$49),G$49,0)</f>
        <v>0</v>
      </c>
      <c r="N402" s="7">
        <f t="shared" ref="N402:N433" si="171">IF(AND(B402&gt;=B$50)*(B402&lt;H$50),G$50,0)</f>
        <v>0</v>
      </c>
      <c r="O402" s="7">
        <f t="shared" ref="O402:O433" si="172">IF(AND(B402&gt;=B$51)*(B402&lt;H$51),G$51,0)</f>
        <v>0</v>
      </c>
      <c r="P402" s="7">
        <f t="shared" ref="P402:P433" si="173">IF(AND(B402&gt;=B$52)*(B402&lt;H$52),G$52,0)</f>
        <v>0</v>
      </c>
      <c r="Q402" s="7">
        <f t="shared" ref="Q402:Q433" si="174">IF(AND(B402&gt;=B$53)*(B402&lt;H$53),G$53,0)</f>
        <v>0</v>
      </c>
      <c r="R402" s="7">
        <f t="shared" ref="R402:R433" si="175">IF(AND(B402&gt;=B$54)*(B402&lt;H$54),G$54,0)</f>
        <v>0</v>
      </c>
      <c r="S402" s="7">
        <f t="shared" ref="S402:S433" si="176">IF(AND(B402&gt;=B$55)*(B402&lt;H$55),G$55,0)</f>
        <v>0</v>
      </c>
      <c r="T402" s="7">
        <f t="shared" ref="T402:T433" si="177">IF(AND(B402&gt;=B$56)*(B402&lt;H$56),G$56,0)</f>
        <v>0</v>
      </c>
      <c r="U402" s="7">
        <f t="shared" ref="U402:U433" si="178">IF(AND(B402&gt;=B$57)*(B402&lt;H$57),G$57,0)</f>
        <v>0</v>
      </c>
    </row>
    <row r="403" spans="1:21" hidden="1" outlineLevel="1" x14ac:dyDescent="0.2">
      <c r="A403" s="6">
        <v>130</v>
      </c>
      <c r="B403" s="6">
        <v>2147</v>
      </c>
      <c r="C403" s="7">
        <f t="shared" ref="C403:C466" si="179">SUM(D403:U403)</f>
        <v>0</v>
      </c>
      <c r="D403" s="7">
        <f t="shared" si="163"/>
        <v>0</v>
      </c>
      <c r="E403" s="7">
        <f t="shared" si="164"/>
        <v>0</v>
      </c>
      <c r="H403" s="7">
        <f t="shared" si="165"/>
        <v>0</v>
      </c>
      <c r="I403" s="7">
        <f t="shared" si="166"/>
        <v>0</v>
      </c>
      <c r="J403" s="7">
        <f t="shared" si="167"/>
        <v>0</v>
      </c>
      <c r="K403" s="7">
        <f t="shared" si="168"/>
        <v>0</v>
      </c>
      <c r="L403" s="7">
        <f t="shared" si="169"/>
        <v>0</v>
      </c>
      <c r="M403" s="7">
        <f t="shared" si="170"/>
        <v>0</v>
      </c>
      <c r="N403" s="7">
        <f t="shared" si="171"/>
        <v>0</v>
      </c>
      <c r="O403" s="7">
        <f t="shared" si="172"/>
        <v>0</v>
      </c>
      <c r="P403" s="7">
        <f t="shared" si="173"/>
        <v>0</v>
      </c>
      <c r="Q403" s="7">
        <f t="shared" si="174"/>
        <v>0</v>
      </c>
      <c r="R403" s="7">
        <f t="shared" si="175"/>
        <v>0</v>
      </c>
      <c r="S403" s="7">
        <f t="shared" si="176"/>
        <v>0</v>
      </c>
      <c r="T403" s="7">
        <f t="shared" si="177"/>
        <v>0</v>
      </c>
      <c r="U403" s="7">
        <f t="shared" si="178"/>
        <v>0</v>
      </c>
    </row>
    <row r="404" spans="1:21" hidden="1" outlineLevel="1" x14ac:dyDescent="0.2">
      <c r="A404" s="6">
        <v>131</v>
      </c>
      <c r="B404" s="6">
        <v>2148</v>
      </c>
      <c r="C404" s="7">
        <f t="shared" si="179"/>
        <v>0</v>
      </c>
      <c r="D404" s="7">
        <f t="shared" si="163"/>
        <v>0</v>
      </c>
      <c r="E404" s="7">
        <f t="shared" si="164"/>
        <v>0</v>
      </c>
      <c r="H404" s="7">
        <f t="shared" si="165"/>
        <v>0</v>
      </c>
      <c r="I404" s="7">
        <f t="shared" si="166"/>
        <v>0</v>
      </c>
      <c r="J404" s="7">
        <f t="shared" si="167"/>
        <v>0</v>
      </c>
      <c r="K404" s="7">
        <f t="shared" si="168"/>
        <v>0</v>
      </c>
      <c r="L404" s="7">
        <f t="shared" si="169"/>
        <v>0</v>
      </c>
      <c r="M404" s="7">
        <f t="shared" si="170"/>
        <v>0</v>
      </c>
      <c r="N404" s="7">
        <f t="shared" si="171"/>
        <v>0</v>
      </c>
      <c r="O404" s="7">
        <f t="shared" si="172"/>
        <v>0</v>
      </c>
      <c r="P404" s="7">
        <f t="shared" si="173"/>
        <v>0</v>
      </c>
      <c r="Q404" s="7">
        <f t="shared" si="174"/>
        <v>0</v>
      </c>
      <c r="R404" s="7">
        <f t="shared" si="175"/>
        <v>0</v>
      </c>
      <c r="S404" s="7">
        <f t="shared" si="176"/>
        <v>0</v>
      </c>
      <c r="T404" s="7">
        <f t="shared" si="177"/>
        <v>0</v>
      </c>
      <c r="U404" s="7">
        <f t="shared" si="178"/>
        <v>0</v>
      </c>
    </row>
    <row r="405" spans="1:21" hidden="1" outlineLevel="1" x14ac:dyDescent="0.2">
      <c r="A405" s="6">
        <v>132</v>
      </c>
      <c r="B405" s="6">
        <v>2149</v>
      </c>
      <c r="C405" s="7">
        <f t="shared" si="179"/>
        <v>0</v>
      </c>
      <c r="D405" s="7">
        <f t="shared" si="163"/>
        <v>0</v>
      </c>
      <c r="E405" s="7">
        <f t="shared" si="164"/>
        <v>0</v>
      </c>
      <c r="H405" s="7">
        <f t="shared" si="165"/>
        <v>0</v>
      </c>
      <c r="I405" s="7">
        <f t="shared" si="166"/>
        <v>0</v>
      </c>
      <c r="J405" s="7">
        <f t="shared" si="167"/>
        <v>0</v>
      </c>
      <c r="K405" s="7">
        <f t="shared" si="168"/>
        <v>0</v>
      </c>
      <c r="L405" s="7">
        <f t="shared" si="169"/>
        <v>0</v>
      </c>
      <c r="M405" s="7">
        <f t="shared" si="170"/>
        <v>0</v>
      </c>
      <c r="N405" s="7">
        <f t="shared" si="171"/>
        <v>0</v>
      </c>
      <c r="O405" s="7">
        <f t="shared" si="172"/>
        <v>0</v>
      </c>
      <c r="P405" s="7">
        <f t="shared" si="173"/>
        <v>0</v>
      </c>
      <c r="Q405" s="7">
        <f t="shared" si="174"/>
        <v>0</v>
      </c>
      <c r="R405" s="7">
        <f t="shared" si="175"/>
        <v>0</v>
      </c>
      <c r="S405" s="7">
        <f t="shared" si="176"/>
        <v>0</v>
      </c>
      <c r="T405" s="7">
        <f t="shared" si="177"/>
        <v>0</v>
      </c>
      <c r="U405" s="7">
        <f t="shared" si="178"/>
        <v>0</v>
      </c>
    </row>
    <row r="406" spans="1:21" hidden="1" outlineLevel="1" x14ac:dyDescent="0.2">
      <c r="A406" s="6">
        <v>133</v>
      </c>
      <c r="B406" s="6">
        <v>2150</v>
      </c>
      <c r="C406" s="7">
        <f t="shared" si="179"/>
        <v>0</v>
      </c>
      <c r="D406" s="7">
        <f t="shared" si="163"/>
        <v>0</v>
      </c>
      <c r="E406" s="7">
        <f t="shared" si="164"/>
        <v>0</v>
      </c>
      <c r="H406" s="7">
        <f t="shared" si="165"/>
        <v>0</v>
      </c>
      <c r="I406" s="7">
        <f t="shared" si="166"/>
        <v>0</v>
      </c>
      <c r="J406" s="7">
        <f t="shared" si="167"/>
        <v>0</v>
      </c>
      <c r="K406" s="7">
        <f t="shared" si="168"/>
        <v>0</v>
      </c>
      <c r="L406" s="7">
        <f t="shared" si="169"/>
        <v>0</v>
      </c>
      <c r="M406" s="7">
        <f t="shared" si="170"/>
        <v>0</v>
      </c>
      <c r="N406" s="7">
        <f t="shared" si="171"/>
        <v>0</v>
      </c>
      <c r="O406" s="7">
        <f t="shared" si="172"/>
        <v>0</v>
      </c>
      <c r="P406" s="7">
        <f t="shared" si="173"/>
        <v>0</v>
      </c>
      <c r="Q406" s="7">
        <f t="shared" si="174"/>
        <v>0</v>
      </c>
      <c r="R406" s="7">
        <f t="shared" si="175"/>
        <v>0</v>
      </c>
      <c r="S406" s="7">
        <f t="shared" si="176"/>
        <v>0</v>
      </c>
      <c r="T406" s="7">
        <f t="shared" si="177"/>
        <v>0</v>
      </c>
      <c r="U406" s="7">
        <f t="shared" si="178"/>
        <v>0</v>
      </c>
    </row>
    <row r="407" spans="1:21" hidden="1" outlineLevel="1" x14ac:dyDescent="0.2">
      <c r="A407" s="6">
        <v>134</v>
      </c>
      <c r="B407" s="6">
        <v>2151</v>
      </c>
      <c r="C407" s="7">
        <f t="shared" si="179"/>
        <v>0</v>
      </c>
      <c r="D407" s="7">
        <f t="shared" si="163"/>
        <v>0</v>
      </c>
      <c r="E407" s="7">
        <f t="shared" si="164"/>
        <v>0</v>
      </c>
      <c r="H407" s="7">
        <f t="shared" si="165"/>
        <v>0</v>
      </c>
      <c r="I407" s="7">
        <f t="shared" si="166"/>
        <v>0</v>
      </c>
      <c r="J407" s="7">
        <f t="shared" si="167"/>
        <v>0</v>
      </c>
      <c r="K407" s="7">
        <f t="shared" si="168"/>
        <v>0</v>
      </c>
      <c r="L407" s="7">
        <f t="shared" si="169"/>
        <v>0</v>
      </c>
      <c r="M407" s="7">
        <f t="shared" si="170"/>
        <v>0</v>
      </c>
      <c r="N407" s="7">
        <f t="shared" si="171"/>
        <v>0</v>
      </c>
      <c r="O407" s="7">
        <f t="shared" si="172"/>
        <v>0</v>
      </c>
      <c r="P407" s="7">
        <f t="shared" si="173"/>
        <v>0</v>
      </c>
      <c r="Q407" s="7">
        <f t="shared" si="174"/>
        <v>0</v>
      </c>
      <c r="R407" s="7">
        <f t="shared" si="175"/>
        <v>0</v>
      </c>
      <c r="S407" s="7">
        <f t="shared" si="176"/>
        <v>0</v>
      </c>
      <c r="T407" s="7">
        <f t="shared" si="177"/>
        <v>0</v>
      </c>
      <c r="U407" s="7">
        <f t="shared" si="178"/>
        <v>0</v>
      </c>
    </row>
    <row r="408" spans="1:21" hidden="1" outlineLevel="1" x14ac:dyDescent="0.2">
      <c r="A408" s="6">
        <v>135</v>
      </c>
      <c r="B408" s="6">
        <v>2152</v>
      </c>
      <c r="C408" s="7">
        <f t="shared" si="179"/>
        <v>0</v>
      </c>
      <c r="D408" s="7">
        <f t="shared" si="163"/>
        <v>0</v>
      </c>
      <c r="E408" s="7">
        <f t="shared" si="164"/>
        <v>0</v>
      </c>
      <c r="H408" s="7">
        <f t="shared" si="165"/>
        <v>0</v>
      </c>
      <c r="I408" s="7">
        <f t="shared" si="166"/>
        <v>0</v>
      </c>
      <c r="J408" s="7">
        <f t="shared" si="167"/>
        <v>0</v>
      </c>
      <c r="K408" s="7">
        <f t="shared" si="168"/>
        <v>0</v>
      </c>
      <c r="L408" s="7">
        <f t="shared" si="169"/>
        <v>0</v>
      </c>
      <c r="M408" s="7">
        <f t="shared" si="170"/>
        <v>0</v>
      </c>
      <c r="N408" s="7">
        <f t="shared" si="171"/>
        <v>0</v>
      </c>
      <c r="O408" s="7">
        <f t="shared" si="172"/>
        <v>0</v>
      </c>
      <c r="P408" s="7">
        <f t="shared" si="173"/>
        <v>0</v>
      </c>
      <c r="Q408" s="7">
        <f t="shared" si="174"/>
        <v>0</v>
      </c>
      <c r="R408" s="7">
        <f t="shared" si="175"/>
        <v>0</v>
      </c>
      <c r="S408" s="7">
        <f t="shared" si="176"/>
        <v>0</v>
      </c>
      <c r="T408" s="7">
        <f t="shared" si="177"/>
        <v>0</v>
      </c>
      <c r="U408" s="7">
        <f t="shared" si="178"/>
        <v>0</v>
      </c>
    </row>
    <row r="409" spans="1:21" hidden="1" outlineLevel="1" x14ac:dyDescent="0.2">
      <c r="A409" s="6">
        <v>136</v>
      </c>
      <c r="B409" s="6">
        <v>2153</v>
      </c>
      <c r="C409" s="7">
        <f t="shared" si="179"/>
        <v>0</v>
      </c>
      <c r="D409" s="7">
        <f t="shared" si="163"/>
        <v>0</v>
      </c>
      <c r="E409" s="7">
        <f t="shared" si="164"/>
        <v>0</v>
      </c>
      <c r="H409" s="7">
        <f t="shared" si="165"/>
        <v>0</v>
      </c>
      <c r="I409" s="7">
        <f t="shared" si="166"/>
        <v>0</v>
      </c>
      <c r="J409" s="7">
        <f t="shared" si="167"/>
        <v>0</v>
      </c>
      <c r="K409" s="7">
        <f t="shared" si="168"/>
        <v>0</v>
      </c>
      <c r="L409" s="7">
        <f t="shared" si="169"/>
        <v>0</v>
      </c>
      <c r="M409" s="7">
        <f t="shared" si="170"/>
        <v>0</v>
      </c>
      <c r="N409" s="7">
        <f t="shared" si="171"/>
        <v>0</v>
      </c>
      <c r="O409" s="7">
        <f t="shared" si="172"/>
        <v>0</v>
      </c>
      <c r="P409" s="7">
        <f t="shared" si="173"/>
        <v>0</v>
      </c>
      <c r="Q409" s="7">
        <f t="shared" si="174"/>
        <v>0</v>
      </c>
      <c r="R409" s="7">
        <f t="shared" si="175"/>
        <v>0</v>
      </c>
      <c r="S409" s="7">
        <f t="shared" si="176"/>
        <v>0</v>
      </c>
      <c r="T409" s="7">
        <f t="shared" si="177"/>
        <v>0</v>
      </c>
      <c r="U409" s="7">
        <f t="shared" si="178"/>
        <v>0</v>
      </c>
    </row>
    <row r="410" spans="1:21" hidden="1" outlineLevel="1" x14ac:dyDescent="0.2">
      <c r="A410" s="6">
        <v>137</v>
      </c>
      <c r="B410" s="6">
        <v>2154</v>
      </c>
      <c r="C410" s="7">
        <f t="shared" si="179"/>
        <v>0</v>
      </c>
      <c r="D410" s="7">
        <f t="shared" si="163"/>
        <v>0</v>
      </c>
      <c r="E410" s="7">
        <f t="shared" si="164"/>
        <v>0</v>
      </c>
      <c r="H410" s="7">
        <f t="shared" si="165"/>
        <v>0</v>
      </c>
      <c r="I410" s="7">
        <f t="shared" si="166"/>
        <v>0</v>
      </c>
      <c r="J410" s="7">
        <f t="shared" si="167"/>
        <v>0</v>
      </c>
      <c r="K410" s="7">
        <f t="shared" si="168"/>
        <v>0</v>
      </c>
      <c r="L410" s="7">
        <f t="shared" si="169"/>
        <v>0</v>
      </c>
      <c r="M410" s="7">
        <f t="shared" si="170"/>
        <v>0</v>
      </c>
      <c r="N410" s="7">
        <f t="shared" si="171"/>
        <v>0</v>
      </c>
      <c r="O410" s="7">
        <f t="shared" si="172"/>
        <v>0</v>
      </c>
      <c r="P410" s="7">
        <f t="shared" si="173"/>
        <v>0</v>
      </c>
      <c r="Q410" s="7">
        <f t="shared" si="174"/>
        <v>0</v>
      </c>
      <c r="R410" s="7">
        <f t="shared" si="175"/>
        <v>0</v>
      </c>
      <c r="S410" s="7">
        <f t="shared" si="176"/>
        <v>0</v>
      </c>
      <c r="T410" s="7">
        <f t="shared" si="177"/>
        <v>0</v>
      </c>
      <c r="U410" s="7">
        <f t="shared" si="178"/>
        <v>0</v>
      </c>
    </row>
    <row r="411" spans="1:21" hidden="1" outlineLevel="1" x14ac:dyDescent="0.2">
      <c r="A411" s="6">
        <v>138</v>
      </c>
      <c r="B411" s="6">
        <v>2155</v>
      </c>
      <c r="C411" s="7">
        <f t="shared" si="179"/>
        <v>0</v>
      </c>
      <c r="D411" s="7">
        <f t="shared" si="163"/>
        <v>0</v>
      </c>
      <c r="E411" s="7">
        <f t="shared" si="164"/>
        <v>0</v>
      </c>
      <c r="H411" s="7">
        <f t="shared" si="165"/>
        <v>0</v>
      </c>
      <c r="I411" s="7">
        <f t="shared" si="166"/>
        <v>0</v>
      </c>
      <c r="J411" s="7">
        <f t="shared" si="167"/>
        <v>0</v>
      </c>
      <c r="K411" s="7">
        <f t="shared" si="168"/>
        <v>0</v>
      </c>
      <c r="L411" s="7">
        <f t="shared" si="169"/>
        <v>0</v>
      </c>
      <c r="M411" s="7">
        <f t="shared" si="170"/>
        <v>0</v>
      </c>
      <c r="N411" s="7">
        <f t="shared" si="171"/>
        <v>0</v>
      </c>
      <c r="O411" s="7">
        <f t="shared" si="172"/>
        <v>0</v>
      </c>
      <c r="P411" s="7">
        <f t="shared" si="173"/>
        <v>0</v>
      </c>
      <c r="Q411" s="7">
        <f t="shared" si="174"/>
        <v>0</v>
      </c>
      <c r="R411" s="7">
        <f t="shared" si="175"/>
        <v>0</v>
      </c>
      <c r="S411" s="7">
        <f t="shared" si="176"/>
        <v>0</v>
      </c>
      <c r="T411" s="7">
        <f t="shared" si="177"/>
        <v>0</v>
      </c>
      <c r="U411" s="7">
        <f t="shared" si="178"/>
        <v>0</v>
      </c>
    </row>
    <row r="412" spans="1:21" hidden="1" outlineLevel="1" x14ac:dyDescent="0.2">
      <c r="A412" s="6">
        <v>139</v>
      </c>
      <c r="B412" s="6">
        <v>2156</v>
      </c>
      <c r="C412" s="7">
        <f t="shared" si="179"/>
        <v>0</v>
      </c>
      <c r="D412" s="7">
        <f t="shared" si="163"/>
        <v>0</v>
      </c>
      <c r="E412" s="7">
        <f t="shared" si="164"/>
        <v>0</v>
      </c>
      <c r="H412" s="7">
        <f t="shared" si="165"/>
        <v>0</v>
      </c>
      <c r="I412" s="7">
        <f t="shared" si="166"/>
        <v>0</v>
      </c>
      <c r="J412" s="7">
        <f t="shared" si="167"/>
        <v>0</v>
      </c>
      <c r="K412" s="7">
        <f t="shared" si="168"/>
        <v>0</v>
      </c>
      <c r="L412" s="7">
        <f t="shared" si="169"/>
        <v>0</v>
      </c>
      <c r="M412" s="7">
        <f t="shared" si="170"/>
        <v>0</v>
      </c>
      <c r="N412" s="7">
        <f t="shared" si="171"/>
        <v>0</v>
      </c>
      <c r="O412" s="7">
        <f t="shared" si="172"/>
        <v>0</v>
      </c>
      <c r="P412" s="7">
        <f t="shared" si="173"/>
        <v>0</v>
      </c>
      <c r="Q412" s="7">
        <f t="shared" si="174"/>
        <v>0</v>
      </c>
      <c r="R412" s="7">
        <f t="shared" si="175"/>
        <v>0</v>
      </c>
      <c r="S412" s="7">
        <f t="shared" si="176"/>
        <v>0</v>
      </c>
      <c r="T412" s="7">
        <f t="shared" si="177"/>
        <v>0</v>
      </c>
      <c r="U412" s="7">
        <f t="shared" si="178"/>
        <v>0</v>
      </c>
    </row>
    <row r="413" spans="1:21" hidden="1" outlineLevel="1" x14ac:dyDescent="0.2">
      <c r="A413" s="6">
        <v>140</v>
      </c>
      <c r="B413" s="6">
        <v>2157</v>
      </c>
      <c r="C413" s="7">
        <f t="shared" si="179"/>
        <v>0</v>
      </c>
      <c r="D413" s="7">
        <f t="shared" si="163"/>
        <v>0</v>
      </c>
      <c r="E413" s="7">
        <f t="shared" si="164"/>
        <v>0</v>
      </c>
      <c r="H413" s="7">
        <f t="shared" si="165"/>
        <v>0</v>
      </c>
      <c r="I413" s="7">
        <f t="shared" si="166"/>
        <v>0</v>
      </c>
      <c r="J413" s="7">
        <f t="shared" si="167"/>
        <v>0</v>
      </c>
      <c r="K413" s="7">
        <f t="shared" si="168"/>
        <v>0</v>
      </c>
      <c r="L413" s="7">
        <f t="shared" si="169"/>
        <v>0</v>
      </c>
      <c r="M413" s="7">
        <f t="shared" si="170"/>
        <v>0</v>
      </c>
      <c r="N413" s="7">
        <f t="shared" si="171"/>
        <v>0</v>
      </c>
      <c r="O413" s="7">
        <f t="shared" si="172"/>
        <v>0</v>
      </c>
      <c r="P413" s="7">
        <f t="shared" si="173"/>
        <v>0</v>
      </c>
      <c r="Q413" s="7">
        <f t="shared" si="174"/>
        <v>0</v>
      </c>
      <c r="R413" s="7">
        <f t="shared" si="175"/>
        <v>0</v>
      </c>
      <c r="S413" s="7">
        <f t="shared" si="176"/>
        <v>0</v>
      </c>
      <c r="T413" s="7">
        <f t="shared" si="177"/>
        <v>0</v>
      </c>
      <c r="U413" s="7">
        <f t="shared" si="178"/>
        <v>0</v>
      </c>
    </row>
    <row r="414" spans="1:21" hidden="1" outlineLevel="1" x14ac:dyDescent="0.2">
      <c r="A414" s="6">
        <v>141</v>
      </c>
      <c r="B414" s="6">
        <v>2158</v>
      </c>
      <c r="C414" s="7">
        <f t="shared" si="179"/>
        <v>0</v>
      </c>
      <c r="D414" s="7">
        <f t="shared" si="163"/>
        <v>0</v>
      </c>
      <c r="E414" s="7">
        <f t="shared" si="164"/>
        <v>0</v>
      </c>
      <c r="H414" s="7">
        <f t="shared" si="165"/>
        <v>0</v>
      </c>
      <c r="I414" s="7">
        <f t="shared" si="166"/>
        <v>0</v>
      </c>
      <c r="J414" s="7">
        <f t="shared" si="167"/>
        <v>0</v>
      </c>
      <c r="K414" s="7">
        <f t="shared" si="168"/>
        <v>0</v>
      </c>
      <c r="L414" s="7">
        <f t="shared" si="169"/>
        <v>0</v>
      </c>
      <c r="M414" s="7">
        <f t="shared" si="170"/>
        <v>0</v>
      </c>
      <c r="N414" s="7">
        <f t="shared" si="171"/>
        <v>0</v>
      </c>
      <c r="O414" s="7">
        <f t="shared" si="172"/>
        <v>0</v>
      </c>
      <c r="P414" s="7">
        <f t="shared" si="173"/>
        <v>0</v>
      </c>
      <c r="Q414" s="7">
        <f t="shared" si="174"/>
        <v>0</v>
      </c>
      <c r="R414" s="7">
        <f t="shared" si="175"/>
        <v>0</v>
      </c>
      <c r="S414" s="7">
        <f t="shared" si="176"/>
        <v>0</v>
      </c>
      <c r="T414" s="7">
        <f t="shared" si="177"/>
        <v>0</v>
      </c>
      <c r="U414" s="7">
        <f t="shared" si="178"/>
        <v>0</v>
      </c>
    </row>
    <row r="415" spans="1:21" hidden="1" outlineLevel="1" x14ac:dyDescent="0.2">
      <c r="A415" s="6">
        <v>142</v>
      </c>
      <c r="B415" s="6">
        <v>2159</v>
      </c>
      <c r="C415" s="7">
        <f t="shared" si="179"/>
        <v>0</v>
      </c>
      <c r="D415" s="7">
        <f t="shared" si="163"/>
        <v>0</v>
      </c>
      <c r="E415" s="7">
        <f t="shared" si="164"/>
        <v>0</v>
      </c>
      <c r="H415" s="7">
        <f t="shared" si="165"/>
        <v>0</v>
      </c>
      <c r="I415" s="7">
        <f t="shared" si="166"/>
        <v>0</v>
      </c>
      <c r="J415" s="7">
        <f t="shared" si="167"/>
        <v>0</v>
      </c>
      <c r="K415" s="7">
        <f t="shared" si="168"/>
        <v>0</v>
      </c>
      <c r="L415" s="7">
        <f t="shared" si="169"/>
        <v>0</v>
      </c>
      <c r="M415" s="7">
        <f t="shared" si="170"/>
        <v>0</v>
      </c>
      <c r="N415" s="7">
        <f t="shared" si="171"/>
        <v>0</v>
      </c>
      <c r="O415" s="7">
        <f t="shared" si="172"/>
        <v>0</v>
      </c>
      <c r="P415" s="7">
        <f t="shared" si="173"/>
        <v>0</v>
      </c>
      <c r="Q415" s="7">
        <f t="shared" si="174"/>
        <v>0</v>
      </c>
      <c r="R415" s="7">
        <f t="shared" si="175"/>
        <v>0</v>
      </c>
      <c r="S415" s="7">
        <f t="shared" si="176"/>
        <v>0</v>
      </c>
      <c r="T415" s="7">
        <f t="shared" si="177"/>
        <v>0</v>
      </c>
      <c r="U415" s="7">
        <f t="shared" si="178"/>
        <v>0</v>
      </c>
    </row>
    <row r="416" spans="1:21" hidden="1" outlineLevel="1" x14ac:dyDescent="0.2">
      <c r="A416" s="6">
        <v>143</v>
      </c>
      <c r="B416" s="6">
        <v>2160</v>
      </c>
      <c r="C416" s="7">
        <f t="shared" si="179"/>
        <v>0</v>
      </c>
      <c r="D416" s="7">
        <f t="shared" si="163"/>
        <v>0</v>
      </c>
      <c r="E416" s="7">
        <f t="shared" si="164"/>
        <v>0</v>
      </c>
      <c r="H416" s="7">
        <f t="shared" si="165"/>
        <v>0</v>
      </c>
      <c r="I416" s="7">
        <f t="shared" si="166"/>
        <v>0</v>
      </c>
      <c r="J416" s="7">
        <f t="shared" si="167"/>
        <v>0</v>
      </c>
      <c r="K416" s="7">
        <f t="shared" si="168"/>
        <v>0</v>
      </c>
      <c r="L416" s="7">
        <f t="shared" si="169"/>
        <v>0</v>
      </c>
      <c r="M416" s="7">
        <f t="shared" si="170"/>
        <v>0</v>
      </c>
      <c r="N416" s="7">
        <f t="shared" si="171"/>
        <v>0</v>
      </c>
      <c r="O416" s="7">
        <f t="shared" si="172"/>
        <v>0</v>
      </c>
      <c r="P416" s="7">
        <f t="shared" si="173"/>
        <v>0</v>
      </c>
      <c r="Q416" s="7">
        <f t="shared" si="174"/>
        <v>0</v>
      </c>
      <c r="R416" s="7">
        <f t="shared" si="175"/>
        <v>0</v>
      </c>
      <c r="S416" s="7">
        <f t="shared" si="176"/>
        <v>0</v>
      </c>
      <c r="T416" s="7">
        <f t="shared" si="177"/>
        <v>0</v>
      </c>
      <c r="U416" s="7">
        <f t="shared" si="178"/>
        <v>0</v>
      </c>
    </row>
    <row r="417" spans="1:21" hidden="1" outlineLevel="1" x14ac:dyDescent="0.2">
      <c r="A417" s="6">
        <v>144</v>
      </c>
      <c r="B417" s="6">
        <v>2161</v>
      </c>
      <c r="C417" s="7">
        <f t="shared" si="179"/>
        <v>0</v>
      </c>
      <c r="D417" s="7">
        <f t="shared" si="163"/>
        <v>0</v>
      </c>
      <c r="E417" s="7">
        <f t="shared" si="164"/>
        <v>0</v>
      </c>
      <c r="H417" s="7">
        <f t="shared" si="165"/>
        <v>0</v>
      </c>
      <c r="I417" s="7">
        <f t="shared" si="166"/>
        <v>0</v>
      </c>
      <c r="J417" s="7">
        <f t="shared" si="167"/>
        <v>0</v>
      </c>
      <c r="K417" s="7">
        <f t="shared" si="168"/>
        <v>0</v>
      </c>
      <c r="L417" s="7">
        <f t="shared" si="169"/>
        <v>0</v>
      </c>
      <c r="M417" s="7">
        <f t="shared" si="170"/>
        <v>0</v>
      </c>
      <c r="N417" s="7">
        <f t="shared" si="171"/>
        <v>0</v>
      </c>
      <c r="O417" s="7">
        <f t="shared" si="172"/>
        <v>0</v>
      </c>
      <c r="P417" s="7">
        <f t="shared" si="173"/>
        <v>0</v>
      </c>
      <c r="Q417" s="7">
        <f t="shared" si="174"/>
        <v>0</v>
      </c>
      <c r="R417" s="7">
        <f t="shared" si="175"/>
        <v>0</v>
      </c>
      <c r="S417" s="7">
        <f t="shared" si="176"/>
        <v>0</v>
      </c>
      <c r="T417" s="7">
        <f t="shared" si="177"/>
        <v>0</v>
      </c>
      <c r="U417" s="7">
        <f t="shared" si="178"/>
        <v>0</v>
      </c>
    </row>
    <row r="418" spans="1:21" hidden="1" outlineLevel="1" x14ac:dyDescent="0.2">
      <c r="A418" s="6">
        <v>145</v>
      </c>
      <c r="B418" s="6">
        <v>2162</v>
      </c>
      <c r="C418" s="7">
        <f t="shared" si="179"/>
        <v>0</v>
      </c>
      <c r="D418" s="7">
        <f t="shared" si="163"/>
        <v>0</v>
      </c>
      <c r="E418" s="7">
        <f t="shared" si="164"/>
        <v>0</v>
      </c>
      <c r="H418" s="7">
        <f t="shared" si="165"/>
        <v>0</v>
      </c>
      <c r="I418" s="7">
        <f t="shared" si="166"/>
        <v>0</v>
      </c>
      <c r="J418" s="7">
        <f t="shared" si="167"/>
        <v>0</v>
      </c>
      <c r="K418" s="7">
        <f t="shared" si="168"/>
        <v>0</v>
      </c>
      <c r="L418" s="7">
        <f t="shared" si="169"/>
        <v>0</v>
      </c>
      <c r="M418" s="7">
        <f t="shared" si="170"/>
        <v>0</v>
      </c>
      <c r="N418" s="7">
        <f t="shared" si="171"/>
        <v>0</v>
      </c>
      <c r="O418" s="7">
        <f t="shared" si="172"/>
        <v>0</v>
      </c>
      <c r="P418" s="7">
        <f t="shared" si="173"/>
        <v>0</v>
      </c>
      <c r="Q418" s="7">
        <f t="shared" si="174"/>
        <v>0</v>
      </c>
      <c r="R418" s="7">
        <f t="shared" si="175"/>
        <v>0</v>
      </c>
      <c r="S418" s="7">
        <f t="shared" si="176"/>
        <v>0</v>
      </c>
      <c r="T418" s="7">
        <f t="shared" si="177"/>
        <v>0</v>
      </c>
      <c r="U418" s="7">
        <f t="shared" si="178"/>
        <v>0</v>
      </c>
    </row>
    <row r="419" spans="1:21" hidden="1" outlineLevel="1" x14ac:dyDescent="0.2">
      <c r="A419" s="6">
        <v>146</v>
      </c>
      <c r="B419" s="6">
        <v>2163</v>
      </c>
      <c r="C419" s="7">
        <f t="shared" si="179"/>
        <v>0</v>
      </c>
      <c r="D419" s="7">
        <f t="shared" si="163"/>
        <v>0</v>
      </c>
      <c r="E419" s="7">
        <f t="shared" si="164"/>
        <v>0</v>
      </c>
      <c r="H419" s="7">
        <f t="shared" si="165"/>
        <v>0</v>
      </c>
      <c r="I419" s="7">
        <f t="shared" si="166"/>
        <v>0</v>
      </c>
      <c r="J419" s="7">
        <f t="shared" si="167"/>
        <v>0</v>
      </c>
      <c r="K419" s="7">
        <f t="shared" si="168"/>
        <v>0</v>
      </c>
      <c r="L419" s="7">
        <f t="shared" si="169"/>
        <v>0</v>
      </c>
      <c r="M419" s="7">
        <f t="shared" si="170"/>
        <v>0</v>
      </c>
      <c r="N419" s="7">
        <f t="shared" si="171"/>
        <v>0</v>
      </c>
      <c r="O419" s="7">
        <f t="shared" si="172"/>
        <v>0</v>
      </c>
      <c r="P419" s="7">
        <f t="shared" si="173"/>
        <v>0</v>
      </c>
      <c r="Q419" s="7">
        <f t="shared" si="174"/>
        <v>0</v>
      </c>
      <c r="R419" s="7">
        <f t="shared" si="175"/>
        <v>0</v>
      </c>
      <c r="S419" s="7">
        <f t="shared" si="176"/>
        <v>0</v>
      </c>
      <c r="T419" s="7">
        <f t="shared" si="177"/>
        <v>0</v>
      </c>
      <c r="U419" s="7">
        <f t="shared" si="178"/>
        <v>0</v>
      </c>
    </row>
    <row r="420" spans="1:21" hidden="1" outlineLevel="1" x14ac:dyDescent="0.2">
      <c r="A420" s="6">
        <v>147</v>
      </c>
      <c r="B420" s="6">
        <v>2164</v>
      </c>
      <c r="C420" s="7">
        <f t="shared" si="179"/>
        <v>0</v>
      </c>
      <c r="D420" s="7">
        <f t="shared" si="163"/>
        <v>0</v>
      </c>
      <c r="E420" s="7">
        <f t="shared" si="164"/>
        <v>0</v>
      </c>
      <c r="H420" s="7">
        <f t="shared" si="165"/>
        <v>0</v>
      </c>
      <c r="I420" s="7">
        <f t="shared" si="166"/>
        <v>0</v>
      </c>
      <c r="J420" s="7">
        <f t="shared" si="167"/>
        <v>0</v>
      </c>
      <c r="K420" s="7">
        <f t="shared" si="168"/>
        <v>0</v>
      </c>
      <c r="L420" s="7">
        <f t="shared" si="169"/>
        <v>0</v>
      </c>
      <c r="M420" s="7">
        <f t="shared" si="170"/>
        <v>0</v>
      </c>
      <c r="N420" s="7">
        <f t="shared" si="171"/>
        <v>0</v>
      </c>
      <c r="O420" s="7">
        <f t="shared" si="172"/>
        <v>0</v>
      </c>
      <c r="P420" s="7">
        <f t="shared" si="173"/>
        <v>0</v>
      </c>
      <c r="Q420" s="7">
        <f t="shared" si="174"/>
        <v>0</v>
      </c>
      <c r="R420" s="7">
        <f t="shared" si="175"/>
        <v>0</v>
      </c>
      <c r="S420" s="7">
        <f t="shared" si="176"/>
        <v>0</v>
      </c>
      <c r="T420" s="7">
        <f t="shared" si="177"/>
        <v>0</v>
      </c>
      <c r="U420" s="7">
        <f t="shared" si="178"/>
        <v>0</v>
      </c>
    </row>
    <row r="421" spans="1:21" hidden="1" outlineLevel="1" x14ac:dyDescent="0.2">
      <c r="A421" s="6">
        <v>148</v>
      </c>
      <c r="B421" s="6">
        <v>2165</v>
      </c>
      <c r="C421" s="7">
        <f t="shared" si="179"/>
        <v>0</v>
      </c>
      <c r="D421" s="7">
        <f t="shared" si="163"/>
        <v>0</v>
      </c>
      <c r="E421" s="7">
        <f t="shared" si="164"/>
        <v>0</v>
      </c>
      <c r="H421" s="7">
        <f t="shared" si="165"/>
        <v>0</v>
      </c>
      <c r="I421" s="7">
        <f t="shared" si="166"/>
        <v>0</v>
      </c>
      <c r="J421" s="7">
        <f t="shared" si="167"/>
        <v>0</v>
      </c>
      <c r="K421" s="7">
        <f t="shared" si="168"/>
        <v>0</v>
      </c>
      <c r="L421" s="7">
        <f t="shared" si="169"/>
        <v>0</v>
      </c>
      <c r="M421" s="7">
        <f t="shared" si="170"/>
        <v>0</v>
      </c>
      <c r="N421" s="7">
        <f t="shared" si="171"/>
        <v>0</v>
      </c>
      <c r="O421" s="7">
        <f t="shared" si="172"/>
        <v>0</v>
      </c>
      <c r="P421" s="7">
        <f t="shared" si="173"/>
        <v>0</v>
      </c>
      <c r="Q421" s="7">
        <f t="shared" si="174"/>
        <v>0</v>
      </c>
      <c r="R421" s="7">
        <f t="shared" si="175"/>
        <v>0</v>
      </c>
      <c r="S421" s="7">
        <f t="shared" si="176"/>
        <v>0</v>
      </c>
      <c r="T421" s="7">
        <f t="shared" si="177"/>
        <v>0</v>
      </c>
      <c r="U421" s="7">
        <f t="shared" si="178"/>
        <v>0</v>
      </c>
    </row>
    <row r="422" spans="1:21" hidden="1" outlineLevel="1" x14ac:dyDescent="0.2">
      <c r="A422" s="6">
        <v>149</v>
      </c>
      <c r="B422" s="6">
        <v>2166</v>
      </c>
      <c r="C422" s="7">
        <f t="shared" si="179"/>
        <v>0</v>
      </c>
      <c r="D422" s="7">
        <f t="shared" si="163"/>
        <v>0</v>
      </c>
      <c r="E422" s="7">
        <f t="shared" si="164"/>
        <v>0</v>
      </c>
      <c r="H422" s="7">
        <f t="shared" si="165"/>
        <v>0</v>
      </c>
      <c r="I422" s="7">
        <f t="shared" si="166"/>
        <v>0</v>
      </c>
      <c r="J422" s="7">
        <f t="shared" si="167"/>
        <v>0</v>
      </c>
      <c r="K422" s="7">
        <f t="shared" si="168"/>
        <v>0</v>
      </c>
      <c r="L422" s="7">
        <f t="shared" si="169"/>
        <v>0</v>
      </c>
      <c r="M422" s="7">
        <f t="shared" si="170"/>
        <v>0</v>
      </c>
      <c r="N422" s="7">
        <f t="shared" si="171"/>
        <v>0</v>
      </c>
      <c r="O422" s="7">
        <f t="shared" si="172"/>
        <v>0</v>
      </c>
      <c r="P422" s="7">
        <f t="shared" si="173"/>
        <v>0</v>
      </c>
      <c r="Q422" s="7">
        <f t="shared" si="174"/>
        <v>0</v>
      </c>
      <c r="R422" s="7">
        <f t="shared" si="175"/>
        <v>0</v>
      </c>
      <c r="S422" s="7">
        <f t="shared" si="176"/>
        <v>0</v>
      </c>
      <c r="T422" s="7">
        <f t="shared" si="177"/>
        <v>0</v>
      </c>
      <c r="U422" s="7">
        <f t="shared" si="178"/>
        <v>0</v>
      </c>
    </row>
    <row r="423" spans="1:21" hidden="1" outlineLevel="1" x14ac:dyDescent="0.2">
      <c r="A423" s="6">
        <v>150</v>
      </c>
      <c r="B423" s="6">
        <v>2167</v>
      </c>
      <c r="C423" s="7">
        <f t="shared" si="179"/>
        <v>0</v>
      </c>
      <c r="D423" s="7">
        <f t="shared" si="163"/>
        <v>0</v>
      </c>
      <c r="E423" s="7">
        <f t="shared" si="164"/>
        <v>0</v>
      </c>
      <c r="H423" s="7">
        <f t="shared" si="165"/>
        <v>0</v>
      </c>
      <c r="I423" s="7">
        <f t="shared" si="166"/>
        <v>0</v>
      </c>
      <c r="J423" s="7">
        <f t="shared" si="167"/>
        <v>0</v>
      </c>
      <c r="K423" s="7">
        <f t="shared" si="168"/>
        <v>0</v>
      </c>
      <c r="L423" s="7">
        <f t="shared" si="169"/>
        <v>0</v>
      </c>
      <c r="M423" s="7">
        <f t="shared" si="170"/>
        <v>0</v>
      </c>
      <c r="N423" s="7">
        <f t="shared" si="171"/>
        <v>0</v>
      </c>
      <c r="O423" s="7">
        <f t="shared" si="172"/>
        <v>0</v>
      </c>
      <c r="P423" s="7">
        <f t="shared" si="173"/>
        <v>0</v>
      </c>
      <c r="Q423" s="7">
        <f t="shared" si="174"/>
        <v>0</v>
      </c>
      <c r="R423" s="7">
        <f t="shared" si="175"/>
        <v>0</v>
      </c>
      <c r="S423" s="7">
        <f t="shared" si="176"/>
        <v>0</v>
      </c>
      <c r="T423" s="7">
        <f t="shared" si="177"/>
        <v>0</v>
      </c>
      <c r="U423" s="7">
        <f t="shared" si="178"/>
        <v>0</v>
      </c>
    </row>
    <row r="424" spans="1:21" hidden="1" outlineLevel="1" x14ac:dyDescent="0.2">
      <c r="A424" s="6">
        <v>151</v>
      </c>
      <c r="B424" s="6">
        <v>2168</v>
      </c>
      <c r="C424" s="7">
        <f t="shared" si="179"/>
        <v>0</v>
      </c>
      <c r="D424" s="7">
        <f t="shared" si="163"/>
        <v>0</v>
      </c>
      <c r="E424" s="7">
        <f t="shared" si="164"/>
        <v>0</v>
      </c>
      <c r="H424" s="7">
        <f t="shared" si="165"/>
        <v>0</v>
      </c>
      <c r="I424" s="7">
        <f t="shared" si="166"/>
        <v>0</v>
      </c>
      <c r="J424" s="7">
        <f t="shared" si="167"/>
        <v>0</v>
      </c>
      <c r="K424" s="7">
        <f t="shared" si="168"/>
        <v>0</v>
      </c>
      <c r="L424" s="7">
        <f t="shared" si="169"/>
        <v>0</v>
      </c>
      <c r="M424" s="7">
        <f t="shared" si="170"/>
        <v>0</v>
      </c>
      <c r="N424" s="7">
        <f t="shared" si="171"/>
        <v>0</v>
      </c>
      <c r="O424" s="7">
        <f t="shared" si="172"/>
        <v>0</v>
      </c>
      <c r="P424" s="7">
        <f t="shared" si="173"/>
        <v>0</v>
      </c>
      <c r="Q424" s="7">
        <f t="shared" si="174"/>
        <v>0</v>
      </c>
      <c r="R424" s="7">
        <f t="shared" si="175"/>
        <v>0</v>
      </c>
      <c r="S424" s="7">
        <f t="shared" si="176"/>
        <v>0</v>
      </c>
      <c r="T424" s="7">
        <f t="shared" si="177"/>
        <v>0</v>
      </c>
      <c r="U424" s="7">
        <f t="shared" si="178"/>
        <v>0</v>
      </c>
    </row>
    <row r="425" spans="1:21" hidden="1" outlineLevel="1" x14ac:dyDescent="0.2">
      <c r="A425" s="6">
        <v>152</v>
      </c>
      <c r="B425" s="6">
        <v>2169</v>
      </c>
      <c r="C425" s="7">
        <f t="shared" si="179"/>
        <v>0</v>
      </c>
      <c r="D425" s="7">
        <f t="shared" si="163"/>
        <v>0</v>
      </c>
      <c r="E425" s="7">
        <f t="shared" si="164"/>
        <v>0</v>
      </c>
      <c r="H425" s="7">
        <f t="shared" si="165"/>
        <v>0</v>
      </c>
      <c r="I425" s="7">
        <f t="shared" si="166"/>
        <v>0</v>
      </c>
      <c r="J425" s="7">
        <f t="shared" si="167"/>
        <v>0</v>
      </c>
      <c r="K425" s="7">
        <f t="shared" si="168"/>
        <v>0</v>
      </c>
      <c r="L425" s="7">
        <f t="shared" si="169"/>
        <v>0</v>
      </c>
      <c r="M425" s="7">
        <f t="shared" si="170"/>
        <v>0</v>
      </c>
      <c r="N425" s="7">
        <f t="shared" si="171"/>
        <v>0</v>
      </c>
      <c r="O425" s="7">
        <f t="shared" si="172"/>
        <v>0</v>
      </c>
      <c r="P425" s="7">
        <f t="shared" si="173"/>
        <v>0</v>
      </c>
      <c r="Q425" s="7">
        <f t="shared" si="174"/>
        <v>0</v>
      </c>
      <c r="R425" s="7">
        <f t="shared" si="175"/>
        <v>0</v>
      </c>
      <c r="S425" s="7">
        <f t="shared" si="176"/>
        <v>0</v>
      </c>
      <c r="T425" s="7">
        <f t="shared" si="177"/>
        <v>0</v>
      </c>
      <c r="U425" s="7">
        <f t="shared" si="178"/>
        <v>0</v>
      </c>
    </row>
    <row r="426" spans="1:21" hidden="1" outlineLevel="1" x14ac:dyDescent="0.2">
      <c r="A426" s="6">
        <v>153</v>
      </c>
      <c r="B426" s="6">
        <v>2170</v>
      </c>
      <c r="C426" s="7">
        <f t="shared" si="179"/>
        <v>0</v>
      </c>
      <c r="D426" s="7">
        <f t="shared" si="163"/>
        <v>0</v>
      </c>
      <c r="E426" s="7">
        <f t="shared" si="164"/>
        <v>0</v>
      </c>
      <c r="H426" s="7">
        <f t="shared" si="165"/>
        <v>0</v>
      </c>
      <c r="I426" s="7">
        <f t="shared" si="166"/>
        <v>0</v>
      </c>
      <c r="J426" s="7">
        <f t="shared" si="167"/>
        <v>0</v>
      </c>
      <c r="K426" s="7">
        <f t="shared" si="168"/>
        <v>0</v>
      </c>
      <c r="L426" s="7">
        <f t="shared" si="169"/>
        <v>0</v>
      </c>
      <c r="M426" s="7">
        <f t="shared" si="170"/>
        <v>0</v>
      </c>
      <c r="N426" s="7">
        <f t="shared" si="171"/>
        <v>0</v>
      </c>
      <c r="O426" s="7">
        <f t="shared" si="172"/>
        <v>0</v>
      </c>
      <c r="P426" s="7">
        <f t="shared" si="173"/>
        <v>0</v>
      </c>
      <c r="Q426" s="7">
        <f t="shared" si="174"/>
        <v>0</v>
      </c>
      <c r="R426" s="7">
        <f t="shared" si="175"/>
        <v>0</v>
      </c>
      <c r="S426" s="7">
        <f t="shared" si="176"/>
        <v>0</v>
      </c>
      <c r="T426" s="7">
        <f t="shared" si="177"/>
        <v>0</v>
      </c>
      <c r="U426" s="7">
        <f t="shared" si="178"/>
        <v>0</v>
      </c>
    </row>
    <row r="427" spans="1:21" hidden="1" outlineLevel="1" x14ac:dyDescent="0.2">
      <c r="A427" s="6">
        <v>154</v>
      </c>
      <c r="B427" s="6">
        <v>2171</v>
      </c>
      <c r="C427" s="7">
        <f t="shared" si="179"/>
        <v>0</v>
      </c>
      <c r="D427" s="7">
        <f t="shared" si="163"/>
        <v>0</v>
      </c>
      <c r="E427" s="7">
        <f t="shared" si="164"/>
        <v>0</v>
      </c>
      <c r="H427" s="7">
        <f t="shared" si="165"/>
        <v>0</v>
      </c>
      <c r="I427" s="7">
        <f t="shared" si="166"/>
        <v>0</v>
      </c>
      <c r="J427" s="7">
        <f t="shared" si="167"/>
        <v>0</v>
      </c>
      <c r="K427" s="7">
        <f t="shared" si="168"/>
        <v>0</v>
      </c>
      <c r="L427" s="7">
        <f t="shared" si="169"/>
        <v>0</v>
      </c>
      <c r="M427" s="7">
        <f t="shared" si="170"/>
        <v>0</v>
      </c>
      <c r="N427" s="7">
        <f t="shared" si="171"/>
        <v>0</v>
      </c>
      <c r="O427" s="7">
        <f t="shared" si="172"/>
        <v>0</v>
      </c>
      <c r="P427" s="7">
        <f t="shared" si="173"/>
        <v>0</v>
      </c>
      <c r="Q427" s="7">
        <f t="shared" si="174"/>
        <v>0</v>
      </c>
      <c r="R427" s="7">
        <f t="shared" si="175"/>
        <v>0</v>
      </c>
      <c r="S427" s="7">
        <f t="shared" si="176"/>
        <v>0</v>
      </c>
      <c r="T427" s="7">
        <f t="shared" si="177"/>
        <v>0</v>
      </c>
      <c r="U427" s="7">
        <f t="shared" si="178"/>
        <v>0</v>
      </c>
    </row>
    <row r="428" spans="1:21" hidden="1" outlineLevel="1" x14ac:dyDescent="0.2">
      <c r="A428" s="6">
        <v>155</v>
      </c>
      <c r="B428" s="6">
        <v>2172</v>
      </c>
      <c r="C428" s="7">
        <f t="shared" si="179"/>
        <v>0</v>
      </c>
      <c r="D428" s="7">
        <f t="shared" si="163"/>
        <v>0</v>
      </c>
      <c r="E428" s="7">
        <f t="shared" si="164"/>
        <v>0</v>
      </c>
      <c r="H428" s="7">
        <f t="shared" si="165"/>
        <v>0</v>
      </c>
      <c r="I428" s="7">
        <f t="shared" si="166"/>
        <v>0</v>
      </c>
      <c r="J428" s="7">
        <f t="shared" si="167"/>
        <v>0</v>
      </c>
      <c r="K428" s="7">
        <f t="shared" si="168"/>
        <v>0</v>
      </c>
      <c r="L428" s="7">
        <f t="shared" si="169"/>
        <v>0</v>
      </c>
      <c r="M428" s="7">
        <f t="shared" si="170"/>
        <v>0</v>
      </c>
      <c r="N428" s="7">
        <f t="shared" si="171"/>
        <v>0</v>
      </c>
      <c r="O428" s="7">
        <f t="shared" si="172"/>
        <v>0</v>
      </c>
      <c r="P428" s="7">
        <f t="shared" si="173"/>
        <v>0</v>
      </c>
      <c r="Q428" s="7">
        <f t="shared" si="174"/>
        <v>0</v>
      </c>
      <c r="R428" s="7">
        <f t="shared" si="175"/>
        <v>0</v>
      </c>
      <c r="S428" s="7">
        <f t="shared" si="176"/>
        <v>0</v>
      </c>
      <c r="T428" s="7">
        <f t="shared" si="177"/>
        <v>0</v>
      </c>
      <c r="U428" s="7">
        <f t="shared" si="178"/>
        <v>0</v>
      </c>
    </row>
    <row r="429" spans="1:21" hidden="1" outlineLevel="1" x14ac:dyDescent="0.2">
      <c r="A429" s="6">
        <v>156</v>
      </c>
      <c r="B429" s="6">
        <v>2173</v>
      </c>
      <c r="C429" s="7">
        <f t="shared" si="179"/>
        <v>0</v>
      </c>
      <c r="D429" s="7">
        <f t="shared" si="163"/>
        <v>0</v>
      </c>
      <c r="E429" s="7">
        <f t="shared" si="164"/>
        <v>0</v>
      </c>
      <c r="H429" s="7">
        <f t="shared" si="165"/>
        <v>0</v>
      </c>
      <c r="I429" s="7">
        <f t="shared" si="166"/>
        <v>0</v>
      </c>
      <c r="J429" s="7">
        <f t="shared" si="167"/>
        <v>0</v>
      </c>
      <c r="K429" s="7">
        <f t="shared" si="168"/>
        <v>0</v>
      </c>
      <c r="L429" s="7">
        <f t="shared" si="169"/>
        <v>0</v>
      </c>
      <c r="M429" s="7">
        <f t="shared" si="170"/>
        <v>0</v>
      </c>
      <c r="N429" s="7">
        <f t="shared" si="171"/>
        <v>0</v>
      </c>
      <c r="O429" s="7">
        <f t="shared" si="172"/>
        <v>0</v>
      </c>
      <c r="P429" s="7">
        <f t="shared" si="173"/>
        <v>0</v>
      </c>
      <c r="Q429" s="7">
        <f t="shared" si="174"/>
        <v>0</v>
      </c>
      <c r="R429" s="7">
        <f t="shared" si="175"/>
        <v>0</v>
      </c>
      <c r="S429" s="7">
        <f t="shared" si="176"/>
        <v>0</v>
      </c>
      <c r="T429" s="7">
        <f t="shared" si="177"/>
        <v>0</v>
      </c>
      <c r="U429" s="7">
        <f t="shared" si="178"/>
        <v>0</v>
      </c>
    </row>
    <row r="430" spans="1:21" hidden="1" outlineLevel="1" x14ac:dyDescent="0.2">
      <c r="A430" s="6">
        <v>157</v>
      </c>
      <c r="B430" s="6">
        <v>2174</v>
      </c>
      <c r="C430" s="7">
        <f t="shared" si="179"/>
        <v>0</v>
      </c>
      <c r="D430" s="7">
        <f t="shared" si="163"/>
        <v>0</v>
      </c>
      <c r="E430" s="7">
        <f t="shared" si="164"/>
        <v>0</v>
      </c>
      <c r="H430" s="7">
        <f t="shared" si="165"/>
        <v>0</v>
      </c>
      <c r="I430" s="7">
        <f t="shared" si="166"/>
        <v>0</v>
      </c>
      <c r="J430" s="7">
        <f t="shared" si="167"/>
        <v>0</v>
      </c>
      <c r="K430" s="7">
        <f t="shared" si="168"/>
        <v>0</v>
      </c>
      <c r="L430" s="7">
        <f t="shared" si="169"/>
        <v>0</v>
      </c>
      <c r="M430" s="7">
        <f t="shared" si="170"/>
        <v>0</v>
      </c>
      <c r="N430" s="7">
        <f t="shared" si="171"/>
        <v>0</v>
      </c>
      <c r="O430" s="7">
        <f t="shared" si="172"/>
        <v>0</v>
      </c>
      <c r="P430" s="7">
        <f t="shared" si="173"/>
        <v>0</v>
      </c>
      <c r="Q430" s="7">
        <f t="shared" si="174"/>
        <v>0</v>
      </c>
      <c r="R430" s="7">
        <f t="shared" si="175"/>
        <v>0</v>
      </c>
      <c r="S430" s="7">
        <f t="shared" si="176"/>
        <v>0</v>
      </c>
      <c r="T430" s="7">
        <f t="shared" si="177"/>
        <v>0</v>
      </c>
      <c r="U430" s="7">
        <f t="shared" si="178"/>
        <v>0</v>
      </c>
    </row>
    <row r="431" spans="1:21" hidden="1" outlineLevel="1" x14ac:dyDescent="0.2">
      <c r="A431" s="6">
        <v>158</v>
      </c>
      <c r="B431" s="6">
        <v>2175</v>
      </c>
      <c r="C431" s="7">
        <f t="shared" si="179"/>
        <v>0</v>
      </c>
      <c r="D431" s="7">
        <f t="shared" si="163"/>
        <v>0</v>
      </c>
      <c r="E431" s="7">
        <f t="shared" si="164"/>
        <v>0</v>
      </c>
      <c r="H431" s="7">
        <f t="shared" si="165"/>
        <v>0</v>
      </c>
      <c r="I431" s="7">
        <f t="shared" si="166"/>
        <v>0</v>
      </c>
      <c r="J431" s="7">
        <f t="shared" si="167"/>
        <v>0</v>
      </c>
      <c r="K431" s="7">
        <f t="shared" si="168"/>
        <v>0</v>
      </c>
      <c r="L431" s="7">
        <f t="shared" si="169"/>
        <v>0</v>
      </c>
      <c r="M431" s="7">
        <f t="shared" si="170"/>
        <v>0</v>
      </c>
      <c r="N431" s="7">
        <f t="shared" si="171"/>
        <v>0</v>
      </c>
      <c r="O431" s="7">
        <f t="shared" si="172"/>
        <v>0</v>
      </c>
      <c r="P431" s="7">
        <f t="shared" si="173"/>
        <v>0</v>
      </c>
      <c r="Q431" s="7">
        <f t="shared" si="174"/>
        <v>0</v>
      </c>
      <c r="R431" s="7">
        <f t="shared" si="175"/>
        <v>0</v>
      </c>
      <c r="S431" s="7">
        <f t="shared" si="176"/>
        <v>0</v>
      </c>
      <c r="T431" s="7">
        <f t="shared" si="177"/>
        <v>0</v>
      </c>
      <c r="U431" s="7">
        <f t="shared" si="178"/>
        <v>0</v>
      </c>
    </row>
    <row r="432" spans="1:21" hidden="1" outlineLevel="1" x14ac:dyDescent="0.2">
      <c r="A432" s="6">
        <v>159</v>
      </c>
      <c r="B432" s="6">
        <v>2176</v>
      </c>
      <c r="C432" s="7">
        <f t="shared" si="179"/>
        <v>0</v>
      </c>
      <c r="D432" s="7">
        <f t="shared" si="163"/>
        <v>0</v>
      </c>
      <c r="E432" s="7">
        <f t="shared" si="164"/>
        <v>0</v>
      </c>
      <c r="H432" s="7">
        <f t="shared" si="165"/>
        <v>0</v>
      </c>
      <c r="I432" s="7">
        <f t="shared" si="166"/>
        <v>0</v>
      </c>
      <c r="J432" s="7">
        <f t="shared" si="167"/>
        <v>0</v>
      </c>
      <c r="K432" s="7">
        <f t="shared" si="168"/>
        <v>0</v>
      </c>
      <c r="L432" s="7">
        <f t="shared" si="169"/>
        <v>0</v>
      </c>
      <c r="M432" s="7">
        <f t="shared" si="170"/>
        <v>0</v>
      </c>
      <c r="N432" s="7">
        <f t="shared" si="171"/>
        <v>0</v>
      </c>
      <c r="O432" s="7">
        <f t="shared" si="172"/>
        <v>0</v>
      </c>
      <c r="P432" s="7">
        <f t="shared" si="173"/>
        <v>0</v>
      </c>
      <c r="Q432" s="7">
        <f t="shared" si="174"/>
        <v>0</v>
      </c>
      <c r="R432" s="7">
        <f t="shared" si="175"/>
        <v>0</v>
      </c>
      <c r="S432" s="7">
        <f t="shared" si="176"/>
        <v>0</v>
      </c>
      <c r="T432" s="7">
        <f t="shared" si="177"/>
        <v>0</v>
      </c>
      <c r="U432" s="7">
        <f t="shared" si="178"/>
        <v>0</v>
      </c>
    </row>
    <row r="433" spans="1:21" hidden="1" outlineLevel="1" x14ac:dyDescent="0.2">
      <c r="A433" s="6">
        <v>160</v>
      </c>
      <c r="B433" s="6">
        <v>2177</v>
      </c>
      <c r="C433" s="7">
        <f t="shared" si="179"/>
        <v>0</v>
      </c>
      <c r="D433" s="7">
        <f t="shared" si="163"/>
        <v>0</v>
      </c>
      <c r="E433" s="7">
        <f t="shared" si="164"/>
        <v>0</v>
      </c>
      <c r="H433" s="7">
        <f t="shared" si="165"/>
        <v>0</v>
      </c>
      <c r="I433" s="7">
        <f t="shared" si="166"/>
        <v>0</v>
      </c>
      <c r="J433" s="7">
        <f t="shared" si="167"/>
        <v>0</v>
      </c>
      <c r="K433" s="7">
        <f t="shared" si="168"/>
        <v>0</v>
      </c>
      <c r="L433" s="7">
        <f t="shared" si="169"/>
        <v>0</v>
      </c>
      <c r="M433" s="7">
        <f t="shared" si="170"/>
        <v>0</v>
      </c>
      <c r="N433" s="7">
        <f t="shared" si="171"/>
        <v>0</v>
      </c>
      <c r="O433" s="7">
        <f t="shared" si="172"/>
        <v>0</v>
      </c>
      <c r="P433" s="7">
        <f t="shared" si="173"/>
        <v>0</v>
      </c>
      <c r="Q433" s="7">
        <f t="shared" si="174"/>
        <v>0</v>
      </c>
      <c r="R433" s="7">
        <f t="shared" si="175"/>
        <v>0</v>
      </c>
      <c r="S433" s="7">
        <f t="shared" si="176"/>
        <v>0</v>
      </c>
      <c r="T433" s="7">
        <f t="shared" si="177"/>
        <v>0</v>
      </c>
      <c r="U433" s="7">
        <f t="shared" si="178"/>
        <v>0</v>
      </c>
    </row>
    <row r="434" spans="1:21" hidden="1" outlineLevel="1" x14ac:dyDescent="0.2">
      <c r="A434" s="6">
        <v>161</v>
      </c>
      <c r="B434" s="6">
        <v>2178</v>
      </c>
      <c r="C434" s="7">
        <f t="shared" si="179"/>
        <v>0</v>
      </c>
      <c r="D434" s="7">
        <f t="shared" ref="D434:D465" si="180">IF(AND(B434&gt;=B$40)*(B434&lt;H$40),G$40,0)</f>
        <v>0</v>
      </c>
      <c r="E434" s="7">
        <f t="shared" ref="E434:E465" si="181">IF(AND(B434&gt;=B$41)*(B434&lt;H$41),G$41,0)</f>
        <v>0</v>
      </c>
      <c r="H434" s="7">
        <f t="shared" ref="H434:H465" si="182">IF(AND(B434&gt;=B$44)*(B434&lt;H$44),G$44,0)</f>
        <v>0</v>
      </c>
      <c r="I434" s="7">
        <f t="shared" ref="I434:I465" si="183">IF(AND(B434&gt;=B$45)*(B434&lt;H$45),G$45,0)</f>
        <v>0</v>
      </c>
      <c r="J434" s="7">
        <f t="shared" ref="J434:J465" si="184">IF(AND(B434&gt;=B$46)*(B434&lt;H$46),G$46,0)</f>
        <v>0</v>
      </c>
      <c r="K434" s="7">
        <f t="shared" ref="K434:K465" si="185">IF(AND(B434&gt;=B$47)*(B434&lt;H$47),G$47,0)</f>
        <v>0</v>
      </c>
      <c r="L434" s="7">
        <f t="shared" ref="L434:L465" si="186">IF(AND(B434&gt;=B$48)*(B434&lt;H$48),G$48,0)</f>
        <v>0</v>
      </c>
      <c r="M434" s="7">
        <f t="shared" ref="M434:M465" si="187">IF(AND(B434&gt;=B$49)*(B434&lt;H$49),G$49,0)</f>
        <v>0</v>
      </c>
      <c r="N434" s="7">
        <f t="shared" ref="N434:N465" si="188">IF(AND(B434&gt;=B$50)*(B434&lt;H$50),G$50,0)</f>
        <v>0</v>
      </c>
      <c r="O434" s="7">
        <f t="shared" ref="O434:O465" si="189">IF(AND(B434&gt;=B$51)*(B434&lt;H$51),G$51,0)</f>
        <v>0</v>
      </c>
      <c r="P434" s="7">
        <f t="shared" ref="P434:P465" si="190">IF(AND(B434&gt;=B$52)*(B434&lt;H$52),G$52,0)</f>
        <v>0</v>
      </c>
      <c r="Q434" s="7">
        <f t="shared" ref="Q434:Q465" si="191">IF(AND(B434&gt;=B$53)*(B434&lt;H$53),G$53,0)</f>
        <v>0</v>
      </c>
      <c r="R434" s="7">
        <f t="shared" ref="R434:R465" si="192">IF(AND(B434&gt;=B$54)*(B434&lt;H$54),G$54,0)</f>
        <v>0</v>
      </c>
      <c r="S434" s="7">
        <f t="shared" ref="S434:S465" si="193">IF(AND(B434&gt;=B$55)*(B434&lt;H$55),G$55,0)</f>
        <v>0</v>
      </c>
      <c r="T434" s="7">
        <f t="shared" ref="T434:T465" si="194">IF(AND(B434&gt;=B$56)*(B434&lt;H$56),G$56,0)</f>
        <v>0</v>
      </c>
      <c r="U434" s="7">
        <f t="shared" ref="U434:U465" si="195">IF(AND(B434&gt;=B$57)*(B434&lt;H$57),G$57,0)</f>
        <v>0</v>
      </c>
    </row>
    <row r="435" spans="1:21" hidden="1" outlineLevel="1" x14ac:dyDescent="0.2">
      <c r="A435" s="6">
        <v>162</v>
      </c>
      <c r="B435" s="6">
        <v>2179</v>
      </c>
      <c r="C435" s="7">
        <f t="shared" si="179"/>
        <v>0</v>
      </c>
      <c r="D435" s="7">
        <f t="shared" si="180"/>
        <v>0</v>
      </c>
      <c r="E435" s="7">
        <f t="shared" si="181"/>
        <v>0</v>
      </c>
      <c r="H435" s="7">
        <f t="shared" si="182"/>
        <v>0</v>
      </c>
      <c r="I435" s="7">
        <f t="shared" si="183"/>
        <v>0</v>
      </c>
      <c r="J435" s="7">
        <f t="shared" si="184"/>
        <v>0</v>
      </c>
      <c r="K435" s="7">
        <f t="shared" si="185"/>
        <v>0</v>
      </c>
      <c r="L435" s="7">
        <f t="shared" si="186"/>
        <v>0</v>
      </c>
      <c r="M435" s="7">
        <f t="shared" si="187"/>
        <v>0</v>
      </c>
      <c r="N435" s="7">
        <f t="shared" si="188"/>
        <v>0</v>
      </c>
      <c r="O435" s="7">
        <f t="shared" si="189"/>
        <v>0</v>
      </c>
      <c r="P435" s="7">
        <f t="shared" si="190"/>
        <v>0</v>
      </c>
      <c r="Q435" s="7">
        <f t="shared" si="191"/>
        <v>0</v>
      </c>
      <c r="R435" s="7">
        <f t="shared" si="192"/>
        <v>0</v>
      </c>
      <c r="S435" s="7">
        <f t="shared" si="193"/>
        <v>0</v>
      </c>
      <c r="T435" s="7">
        <f t="shared" si="194"/>
        <v>0</v>
      </c>
      <c r="U435" s="7">
        <f t="shared" si="195"/>
        <v>0</v>
      </c>
    </row>
    <row r="436" spans="1:21" hidden="1" outlineLevel="1" x14ac:dyDescent="0.2">
      <c r="A436" s="6">
        <v>163</v>
      </c>
      <c r="B436" s="6">
        <v>2180</v>
      </c>
      <c r="C436" s="7">
        <f t="shared" si="179"/>
        <v>0</v>
      </c>
      <c r="D436" s="7">
        <f t="shared" si="180"/>
        <v>0</v>
      </c>
      <c r="E436" s="7">
        <f t="shared" si="181"/>
        <v>0</v>
      </c>
      <c r="H436" s="7">
        <f t="shared" si="182"/>
        <v>0</v>
      </c>
      <c r="I436" s="7">
        <f t="shared" si="183"/>
        <v>0</v>
      </c>
      <c r="J436" s="7">
        <f t="shared" si="184"/>
        <v>0</v>
      </c>
      <c r="K436" s="7">
        <f t="shared" si="185"/>
        <v>0</v>
      </c>
      <c r="L436" s="7">
        <f t="shared" si="186"/>
        <v>0</v>
      </c>
      <c r="M436" s="7">
        <f t="shared" si="187"/>
        <v>0</v>
      </c>
      <c r="N436" s="7">
        <f t="shared" si="188"/>
        <v>0</v>
      </c>
      <c r="O436" s="7">
        <f t="shared" si="189"/>
        <v>0</v>
      </c>
      <c r="P436" s="7">
        <f t="shared" si="190"/>
        <v>0</v>
      </c>
      <c r="Q436" s="7">
        <f t="shared" si="191"/>
        <v>0</v>
      </c>
      <c r="R436" s="7">
        <f t="shared" si="192"/>
        <v>0</v>
      </c>
      <c r="S436" s="7">
        <f t="shared" si="193"/>
        <v>0</v>
      </c>
      <c r="T436" s="7">
        <f t="shared" si="194"/>
        <v>0</v>
      </c>
      <c r="U436" s="7">
        <f t="shared" si="195"/>
        <v>0</v>
      </c>
    </row>
    <row r="437" spans="1:21" hidden="1" outlineLevel="1" x14ac:dyDescent="0.2">
      <c r="A437" s="6">
        <v>164</v>
      </c>
      <c r="B437" s="6">
        <v>2181</v>
      </c>
      <c r="C437" s="7">
        <f t="shared" si="179"/>
        <v>0</v>
      </c>
      <c r="D437" s="7">
        <f t="shared" si="180"/>
        <v>0</v>
      </c>
      <c r="E437" s="7">
        <f t="shared" si="181"/>
        <v>0</v>
      </c>
      <c r="H437" s="7">
        <f t="shared" si="182"/>
        <v>0</v>
      </c>
      <c r="I437" s="7">
        <f t="shared" si="183"/>
        <v>0</v>
      </c>
      <c r="J437" s="7">
        <f t="shared" si="184"/>
        <v>0</v>
      </c>
      <c r="K437" s="7">
        <f t="shared" si="185"/>
        <v>0</v>
      </c>
      <c r="L437" s="7">
        <f t="shared" si="186"/>
        <v>0</v>
      </c>
      <c r="M437" s="7">
        <f t="shared" si="187"/>
        <v>0</v>
      </c>
      <c r="N437" s="7">
        <f t="shared" si="188"/>
        <v>0</v>
      </c>
      <c r="O437" s="7">
        <f t="shared" si="189"/>
        <v>0</v>
      </c>
      <c r="P437" s="7">
        <f t="shared" si="190"/>
        <v>0</v>
      </c>
      <c r="Q437" s="7">
        <f t="shared" si="191"/>
        <v>0</v>
      </c>
      <c r="R437" s="7">
        <f t="shared" si="192"/>
        <v>0</v>
      </c>
      <c r="S437" s="7">
        <f t="shared" si="193"/>
        <v>0</v>
      </c>
      <c r="T437" s="7">
        <f t="shared" si="194"/>
        <v>0</v>
      </c>
      <c r="U437" s="7">
        <f t="shared" si="195"/>
        <v>0</v>
      </c>
    </row>
    <row r="438" spans="1:21" hidden="1" outlineLevel="1" x14ac:dyDescent="0.2">
      <c r="A438" s="6">
        <v>165</v>
      </c>
      <c r="B438" s="6">
        <v>2182</v>
      </c>
      <c r="C438" s="7">
        <f t="shared" si="179"/>
        <v>0</v>
      </c>
      <c r="D438" s="7">
        <f t="shared" si="180"/>
        <v>0</v>
      </c>
      <c r="E438" s="7">
        <f t="shared" si="181"/>
        <v>0</v>
      </c>
      <c r="H438" s="7">
        <f t="shared" si="182"/>
        <v>0</v>
      </c>
      <c r="I438" s="7">
        <f t="shared" si="183"/>
        <v>0</v>
      </c>
      <c r="J438" s="7">
        <f t="shared" si="184"/>
        <v>0</v>
      </c>
      <c r="K438" s="7">
        <f t="shared" si="185"/>
        <v>0</v>
      </c>
      <c r="L438" s="7">
        <f t="shared" si="186"/>
        <v>0</v>
      </c>
      <c r="M438" s="7">
        <f t="shared" si="187"/>
        <v>0</v>
      </c>
      <c r="N438" s="7">
        <f t="shared" si="188"/>
        <v>0</v>
      </c>
      <c r="O438" s="7">
        <f t="shared" si="189"/>
        <v>0</v>
      </c>
      <c r="P438" s="7">
        <f t="shared" si="190"/>
        <v>0</v>
      </c>
      <c r="Q438" s="7">
        <f t="shared" si="191"/>
        <v>0</v>
      </c>
      <c r="R438" s="7">
        <f t="shared" si="192"/>
        <v>0</v>
      </c>
      <c r="S438" s="7">
        <f t="shared" si="193"/>
        <v>0</v>
      </c>
      <c r="T438" s="7">
        <f t="shared" si="194"/>
        <v>0</v>
      </c>
      <c r="U438" s="7">
        <f t="shared" si="195"/>
        <v>0</v>
      </c>
    </row>
    <row r="439" spans="1:21" hidden="1" outlineLevel="1" x14ac:dyDescent="0.2">
      <c r="A439" s="6">
        <v>166</v>
      </c>
      <c r="B439" s="6">
        <v>2183</v>
      </c>
      <c r="C439" s="7">
        <f t="shared" si="179"/>
        <v>0</v>
      </c>
      <c r="D439" s="7">
        <f t="shared" si="180"/>
        <v>0</v>
      </c>
      <c r="E439" s="7">
        <f t="shared" si="181"/>
        <v>0</v>
      </c>
      <c r="H439" s="7">
        <f t="shared" si="182"/>
        <v>0</v>
      </c>
      <c r="I439" s="7">
        <f t="shared" si="183"/>
        <v>0</v>
      </c>
      <c r="J439" s="7">
        <f t="shared" si="184"/>
        <v>0</v>
      </c>
      <c r="K439" s="7">
        <f t="shared" si="185"/>
        <v>0</v>
      </c>
      <c r="L439" s="7">
        <f t="shared" si="186"/>
        <v>0</v>
      </c>
      <c r="M439" s="7">
        <f t="shared" si="187"/>
        <v>0</v>
      </c>
      <c r="N439" s="7">
        <f t="shared" si="188"/>
        <v>0</v>
      </c>
      <c r="O439" s="7">
        <f t="shared" si="189"/>
        <v>0</v>
      </c>
      <c r="P439" s="7">
        <f t="shared" si="190"/>
        <v>0</v>
      </c>
      <c r="Q439" s="7">
        <f t="shared" si="191"/>
        <v>0</v>
      </c>
      <c r="R439" s="7">
        <f t="shared" si="192"/>
        <v>0</v>
      </c>
      <c r="S439" s="7">
        <f t="shared" si="193"/>
        <v>0</v>
      </c>
      <c r="T439" s="7">
        <f t="shared" si="194"/>
        <v>0</v>
      </c>
      <c r="U439" s="7">
        <f t="shared" si="195"/>
        <v>0</v>
      </c>
    </row>
    <row r="440" spans="1:21" hidden="1" outlineLevel="1" x14ac:dyDescent="0.2">
      <c r="A440" s="6">
        <v>167</v>
      </c>
      <c r="B440" s="6">
        <v>2184</v>
      </c>
      <c r="C440" s="7">
        <f t="shared" si="179"/>
        <v>0</v>
      </c>
      <c r="D440" s="7">
        <f t="shared" si="180"/>
        <v>0</v>
      </c>
      <c r="E440" s="7">
        <f t="shared" si="181"/>
        <v>0</v>
      </c>
      <c r="H440" s="7">
        <f t="shared" si="182"/>
        <v>0</v>
      </c>
      <c r="I440" s="7">
        <f t="shared" si="183"/>
        <v>0</v>
      </c>
      <c r="J440" s="7">
        <f t="shared" si="184"/>
        <v>0</v>
      </c>
      <c r="K440" s="7">
        <f t="shared" si="185"/>
        <v>0</v>
      </c>
      <c r="L440" s="7">
        <f t="shared" si="186"/>
        <v>0</v>
      </c>
      <c r="M440" s="7">
        <f t="shared" si="187"/>
        <v>0</v>
      </c>
      <c r="N440" s="7">
        <f t="shared" si="188"/>
        <v>0</v>
      </c>
      <c r="O440" s="7">
        <f t="shared" si="189"/>
        <v>0</v>
      </c>
      <c r="P440" s="7">
        <f t="shared" si="190"/>
        <v>0</v>
      </c>
      <c r="Q440" s="7">
        <f t="shared" si="191"/>
        <v>0</v>
      </c>
      <c r="R440" s="7">
        <f t="shared" si="192"/>
        <v>0</v>
      </c>
      <c r="S440" s="7">
        <f t="shared" si="193"/>
        <v>0</v>
      </c>
      <c r="T440" s="7">
        <f t="shared" si="194"/>
        <v>0</v>
      </c>
      <c r="U440" s="7">
        <f t="shared" si="195"/>
        <v>0</v>
      </c>
    </row>
    <row r="441" spans="1:21" hidden="1" outlineLevel="1" x14ac:dyDescent="0.2">
      <c r="A441" s="6">
        <v>168</v>
      </c>
      <c r="B441" s="6">
        <v>2185</v>
      </c>
      <c r="C441" s="7">
        <f t="shared" si="179"/>
        <v>0</v>
      </c>
      <c r="D441" s="7">
        <f t="shared" si="180"/>
        <v>0</v>
      </c>
      <c r="E441" s="7">
        <f t="shared" si="181"/>
        <v>0</v>
      </c>
      <c r="H441" s="7">
        <f t="shared" si="182"/>
        <v>0</v>
      </c>
      <c r="I441" s="7">
        <f t="shared" si="183"/>
        <v>0</v>
      </c>
      <c r="J441" s="7">
        <f t="shared" si="184"/>
        <v>0</v>
      </c>
      <c r="K441" s="7">
        <f t="shared" si="185"/>
        <v>0</v>
      </c>
      <c r="L441" s="7">
        <f t="shared" si="186"/>
        <v>0</v>
      </c>
      <c r="M441" s="7">
        <f t="shared" si="187"/>
        <v>0</v>
      </c>
      <c r="N441" s="7">
        <f t="shared" si="188"/>
        <v>0</v>
      </c>
      <c r="O441" s="7">
        <f t="shared" si="189"/>
        <v>0</v>
      </c>
      <c r="P441" s="7">
        <f t="shared" si="190"/>
        <v>0</v>
      </c>
      <c r="Q441" s="7">
        <f t="shared" si="191"/>
        <v>0</v>
      </c>
      <c r="R441" s="7">
        <f t="shared" si="192"/>
        <v>0</v>
      </c>
      <c r="S441" s="7">
        <f t="shared" si="193"/>
        <v>0</v>
      </c>
      <c r="T441" s="7">
        <f t="shared" si="194"/>
        <v>0</v>
      </c>
      <c r="U441" s="7">
        <f t="shared" si="195"/>
        <v>0</v>
      </c>
    </row>
    <row r="442" spans="1:21" hidden="1" outlineLevel="1" x14ac:dyDescent="0.2">
      <c r="A442" s="6">
        <v>169</v>
      </c>
      <c r="B442" s="6">
        <v>2186</v>
      </c>
      <c r="C442" s="7">
        <f t="shared" si="179"/>
        <v>0</v>
      </c>
      <c r="D442" s="7">
        <f t="shared" si="180"/>
        <v>0</v>
      </c>
      <c r="E442" s="7">
        <f t="shared" si="181"/>
        <v>0</v>
      </c>
      <c r="H442" s="7">
        <f t="shared" si="182"/>
        <v>0</v>
      </c>
      <c r="I442" s="7">
        <f t="shared" si="183"/>
        <v>0</v>
      </c>
      <c r="J442" s="7">
        <f t="shared" si="184"/>
        <v>0</v>
      </c>
      <c r="K442" s="7">
        <f t="shared" si="185"/>
        <v>0</v>
      </c>
      <c r="L442" s="7">
        <f t="shared" si="186"/>
        <v>0</v>
      </c>
      <c r="M442" s="7">
        <f t="shared" si="187"/>
        <v>0</v>
      </c>
      <c r="N442" s="7">
        <f t="shared" si="188"/>
        <v>0</v>
      </c>
      <c r="O442" s="7">
        <f t="shared" si="189"/>
        <v>0</v>
      </c>
      <c r="P442" s="7">
        <f t="shared" si="190"/>
        <v>0</v>
      </c>
      <c r="Q442" s="7">
        <f t="shared" si="191"/>
        <v>0</v>
      </c>
      <c r="R442" s="7">
        <f t="shared" si="192"/>
        <v>0</v>
      </c>
      <c r="S442" s="7">
        <f t="shared" si="193"/>
        <v>0</v>
      </c>
      <c r="T442" s="7">
        <f t="shared" si="194"/>
        <v>0</v>
      </c>
      <c r="U442" s="7">
        <f t="shared" si="195"/>
        <v>0</v>
      </c>
    </row>
    <row r="443" spans="1:21" hidden="1" outlineLevel="1" x14ac:dyDescent="0.2">
      <c r="A443" s="6">
        <v>170</v>
      </c>
      <c r="B443" s="6">
        <v>2187</v>
      </c>
      <c r="C443" s="7">
        <f t="shared" si="179"/>
        <v>0</v>
      </c>
      <c r="D443" s="7">
        <f t="shared" si="180"/>
        <v>0</v>
      </c>
      <c r="E443" s="7">
        <f t="shared" si="181"/>
        <v>0</v>
      </c>
      <c r="H443" s="7">
        <f t="shared" si="182"/>
        <v>0</v>
      </c>
      <c r="I443" s="7">
        <f t="shared" si="183"/>
        <v>0</v>
      </c>
      <c r="J443" s="7">
        <f t="shared" si="184"/>
        <v>0</v>
      </c>
      <c r="K443" s="7">
        <f t="shared" si="185"/>
        <v>0</v>
      </c>
      <c r="L443" s="7">
        <f t="shared" si="186"/>
        <v>0</v>
      </c>
      <c r="M443" s="7">
        <f t="shared" si="187"/>
        <v>0</v>
      </c>
      <c r="N443" s="7">
        <f t="shared" si="188"/>
        <v>0</v>
      </c>
      <c r="O443" s="7">
        <f t="shared" si="189"/>
        <v>0</v>
      </c>
      <c r="P443" s="7">
        <f t="shared" si="190"/>
        <v>0</v>
      </c>
      <c r="Q443" s="7">
        <f t="shared" si="191"/>
        <v>0</v>
      </c>
      <c r="R443" s="7">
        <f t="shared" si="192"/>
        <v>0</v>
      </c>
      <c r="S443" s="7">
        <f t="shared" si="193"/>
        <v>0</v>
      </c>
      <c r="T443" s="7">
        <f t="shared" si="194"/>
        <v>0</v>
      </c>
      <c r="U443" s="7">
        <f t="shared" si="195"/>
        <v>0</v>
      </c>
    </row>
    <row r="444" spans="1:21" hidden="1" outlineLevel="1" x14ac:dyDescent="0.2">
      <c r="A444" s="6">
        <v>171</v>
      </c>
      <c r="B444" s="6">
        <v>2188</v>
      </c>
      <c r="C444" s="7">
        <f t="shared" si="179"/>
        <v>0</v>
      </c>
      <c r="D444" s="7">
        <f t="shared" si="180"/>
        <v>0</v>
      </c>
      <c r="E444" s="7">
        <f t="shared" si="181"/>
        <v>0</v>
      </c>
      <c r="H444" s="7">
        <f t="shared" si="182"/>
        <v>0</v>
      </c>
      <c r="I444" s="7">
        <f t="shared" si="183"/>
        <v>0</v>
      </c>
      <c r="J444" s="7">
        <f t="shared" si="184"/>
        <v>0</v>
      </c>
      <c r="K444" s="7">
        <f t="shared" si="185"/>
        <v>0</v>
      </c>
      <c r="L444" s="7">
        <f t="shared" si="186"/>
        <v>0</v>
      </c>
      <c r="M444" s="7">
        <f t="shared" si="187"/>
        <v>0</v>
      </c>
      <c r="N444" s="7">
        <f t="shared" si="188"/>
        <v>0</v>
      </c>
      <c r="O444" s="7">
        <f t="shared" si="189"/>
        <v>0</v>
      </c>
      <c r="P444" s="7">
        <f t="shared" si="190"/>
        <v>0</v>
      </c>
      <c r="Q444" s="7">
        <f t="shared" si="191"/>
        <v>0</v>
      </c>
      <c r="R444" s="7">
        <f t="shared" si="192"/>
        <v>0</v>
      </c>
      <c r="S444" s="7">
        <f t="shared" si="193"/>
        <v>0</v>
      </c>
      <c r="T444" s="7">
        <f t="shared" si="194"/>
        <v>0</v>
      </c>
      <c r="U444" s="7">
        <f t="shared" si="195"/>
        <v>0</v>
      </c>
    </row>
    <row r="445" spans="1:21" hidden="1" outlineLevel="1" x14ac:dyDescent="0.2">
      <c r="A445" s="6">
        <v>172</v>
      </c>
      <c r="B445" s="6">
        <v>2189</v>
      </c>
      <c r="C445" s="7">
        <f t="shared" si="179"/>
        <v>0</v>
      </c>
      <c r="D445" s="7">
        <f t="shared" si="180"/>
        <v>0</v>
      </c>
      <c r="E445" s="7">
        <f t="shared" si="181"/>
        <v>0</v>
      </c>
      <c r="H445" s="7">
        <f t="shared" si="182"/>
        <v>0</v>
      </c>
      <c r="I445" s="7">
        <f t="shared" si="183"/>
        <v>0</v>
      </c>
      <c r="J445" s="7">
        <f t="shared" si="184"/>
        <v>0</v>
      </c>
      <c r="K445" s="7">
        <f t="shared" si="185"/>
        <v>0</v>
      </c>
      <c r="L445" s="7">
        <f t="shared" si="186"/>
        <v>0</v>
      </c>
      <c r="M445" s="7">
        <f t="shared" si="187"/>
        <v>0</v>
      </c>
      <c r="N445" s="7">
        <f t="shared" si="188"/>
        <v>0</v>
      </c>
      <c r="O445" s="7">
        <f t="shared" si="189"/>
        <v>0</v>
      </c>
      <c r="P445" s="7">
        <f t="shared" si="190"/>
        <v>0</v>
      </c>
      <c r="Q445" s="7">
        <f t="shared" si="191"/>
        <v>0</v>
      </c>
      <c r="R445" s="7">
        <f t="shared" si="192"/>
        <v>0</v>
      </c>
      <c r="S445" s="7">
        <f t="shared" si="193"/>
        <v>0</v>
      </c>
      <c r="T445" s="7">
        <f t="shared" si="194"/>
        <v>0</v>
      </c>
      <c r="U445" s="7">
        <f t="shared" si="195"/>
        <v>0</v>
      </c>
    </row>
    <row r="446" spans="1:21" hidden="1" outlineLevel="1" x14ac:dyDescent="0.2">
      <c r="A446" s="6">
        <v>173</v>
      </c>
      <c r="B446" s="6">
        <v>2190</v>
      </c>
      <c r="C446" s="7">
        <f t="shared" si="179"/>
        <v>0</v>
      </c>
      <c r="D446" s="7">
        <f t="shared" si="180"/>
        <v>0</v>
      </c>
      <c r="E446" s="7">
        <f t="shared" si="181"/>
        <v>0</v>
      </c>
      <c r="H446" s="7">
        <f t="shared" si="182"/>
        <v>0</v>
      </c>
      <c r="I446" s="7">
        <f t="shared" si="183"/>
        <v>0</v>
      </c>
      <c r="J446" s="7">
        <f t="shared" si="184"/>
        <v>0</v>
      </c>
      <c r="K446" s="7">
        <f t="shared" si="185"/>
        <v>0</v>
      </c>
      <c r="L446" s="7">
        <f t="shared" si="186"/>
        <v>0</v>
      </c>
      <c r="M446" s="7">
        <f t="shared" si="187"/>
        <v>0</v>
      </c>
      <c r="N446" s="7">
        <f t="shared" si="188"/>
        <v>0</v>
      </c>
      <c r="O446" s="7">
        <f t="shared" si="189"/>
        <v>0</v>
      </c>
      <c r="P446" s="7">
        <f t="shared" si="190"/>
        <v>0</v>
      </c>
      <c r="Q446" s="7">
        <f t="shared" si="191"/>
        <v>0</v>
      </c>
      <c r="R446" s="7">
        <f t="shared" si="192"/>
        <v>0</v>
      </c>
      <c r="S446" s="7">
        <f t="shared" si="193"/>
        <v>0</v>
      </c>
      <c r="T446" s="7">
        <f t="shared" si="194"/>
        <v>0</v>
      </c>
      <c r="U446" s="7">
        <f t="shared" si="195"/>
        <v>0</v>
      </c>
    </row>
    <row r="447" spans="1:21" hidden="1" outlineLevel="1" x14ac:dyDescent="0.2">
      <c r="A447" s="6">
        <v>174</v>
      </c>
      <c r="B447" s="6">
        <v>2191</v>
      </c>
      <c r="C447" s="7">
        <f t="shared" si="179"/>
        <v>0</v>
      </c>
      <c r="D447" s="7">
        <f t="shared" si="180"/>
        <v>0</v>
      </c>
      <c r="E447" s="7">
        <f t="shared" si="181"/>
        <v>0</v>
      </c>
      <c r="H447" s="7">
        <f t="shared" si="182"/>
        <v>0</v>
      </c>
      <c r="I447" s="7">
        <f t="shared" si="183"/>
        <v>0</v>
      </c>
      <c r="J447" s="7">
        <f t="shared" si="184"/>
        <v>0</v>
      </c>
      <c r="K447" s="7">
        <f t="shared" si="185"/>
        <v>0</v>
      </c>
      <c r="L447" s="7">
        <f t="shared" si="186"/>
        <v>0</v>
      </c>
      <c r="M447" s="7">
        <f t="shared" si="187"/>
        <v>0</v>
      </c>
      <c r="N447" s="7">
        <f t="shared" si="188"/>
        <v>0</v>
      </c>
      <c r="O447" s="7">
        <f t="shared" si="189"/>
        <v>0</v>
      </c>
      <c r="P447" s="7">
        <f t="shared" si="190"/>
        <v>0</v>
      </c>
      <c r="Q447" s="7">
        <f t="shared" si="191"/>
        <v>0</v>
      </c>
      <c r="R447" s="7">
        <f t="shared" si="192"/>
        <v>0</v>
      </c>
      <c r="S447" s="7">
        <f t="shared" si="193"/>
        <v>0</v>
      </c>
      <c r="T447" s="7">
        <f t="shared" si="194"/>
        <v>0</v>
      </c>
      <c r="U447" s="7">
        <f t="shared" si="195"/>
        <v>0</v>
      </c>
    </row>
    <row r="448" spans="1:21" hidden="1" outlineLevel="1" x14ac:dyDescent="0.2">
      <c r="A448" s="6">
        <v>175</v>
      </c>
      <c r="B448" s="6">
        <v>2192</v>
      </c>
      <c r="C448" s="7">
        <f t="shared" si="179"/>
        <v>0</v>
      </c>
      <c r="D448" s="7">
        <f t="shared" si="180"/>
        <v>0</v>
      </c>
      <c r="E448" s="7">
        <f t="shared" si="181"/>
        <v>0</v>
      </c>
      <c r="H448" s="7">
        <f t="shared" si="182"/>
        <v>0</v>
      </c>
      <c r="I448" s="7">
        <f t="shared" si="183"/>
        <v>0</v>
      </c>
      <c r="J448" s="7">
        <f t="shared" si="184"/>
        <v>0</v>
      </c>
      <c r="K448" s="7">
        <f t="shared" si="185"/>
        <v>0</v>
      </c>
      <c r="L448" s="7">
        <f t="shared" si="186"/>
        <v>0</v>
      </c>
      <c r="M448" s="7">
        <f t="shared" si="187"/>
        <v>0</v>
      </c>
      <c r="N448" s="7">
        <f t="shared" si="188"/>
        <v>0</v>
      </c>
      <c r="O448" s="7">
        <f t="shared" si="189"/>
        <v>0</v>
      </c>
      <c r="P448" s="7">
        <f t="shared" si="190"/>
        <v>0</v>
      </c>
      <c r="Q448" s="7">
        <f t="shared" si="191"/>
        <v>0</v>
      </c>
      <c r="R448" s="7">
        <f t="shared" si="192"/>
        <v>0</v>
      </c>
      <c r="S448" s="7">
        <f t="shared" si="193"/>
        <v>0</v>
      </c>
      <c r="T448" s="7">
        <f t="shared" si="194"/>
        <v>0</v>
      </c>
      <c r="U448" s="7">
        <f t="shared" si="195"/>
        <v>0</v>
      </c>
    </row>
    <row r="449" spans="1:21" hidden="1" outlineLevel="1" x14ac:dyDescent="0.2">
      <c r="A449" s="6">
        <v>176</v>
      </c>
      <c r="B449" s="6">
        <v>2193</v>
      </c>
      <c r="C449" s="7">
        <f t="shared" si="179"/>
        <v>0</v>
      </c>
      <c r="D449" s="7">
        <f t="shared" si="180"/>
        <v>0</v>
      </c>
      <c r="E449" s="7">
        <f t="shared" si="181"/>
        <v>0</v>
      </c>
      <c r="H449" s="7">
        <f t="shared" si="182"/>
        <v>0</v>
      </c>
      <c r="I449" s="7">
        <f t="shared" si="183"/>
        <v>0</v>
      </c>
      <c r="J449" s="7">
        <f t="shared" si="184"/>
        <v>0</v>
      </c>
      <c r="K449" s="7">
        <f t="shared" si="185"/>
        <v>0</v>
      </c>
      <c r="L449" s="7">
        <f t="shared" si="186"/>
        <v>0</v>
      </c>
      <c r="M449" s="7">
        <f t="shared" si="187"/>
        <v>0</v>
      </c>
      <c r="N449" s="7">
        <f t="shared" si="188"/>
        <v>0</v>
      </c>
      <c r="O449" s="7">
        <f t="shared" si="189"/>
        <v>0</v>
      </c>
      <c r="P449" s="7">
        <f t="shared" si="190"/>
        <v>0</v>
      </c>
      <c r="Q449" s="7">
        <f t="shared" si="191"/>
        <v>0</v>
      </c>
      <c r="R449" s="7">
        <f t="shared" si="192"/>
        <v>0</v>
      </c>
      <c r="S449" s="7">
        <f t="shared" si="193"/>
        <v>0</v>
      </c>
      <c r="T449" s="7">
        <f t="shared" si="194"/>
        <v>0</v>
      </c>
      <c r="U449" s="7">
        <f t="shared" si="195"/>
        <v>0</v>
      </c>
    </row>
    <row r="450" spans="1:21" hidden="1" outlineLevel="1" x14ac:dyDescent="0.2">
      <c r="A450" s="6">
        <v>177</v>
      </c>
      <c r="B450" s="6">
        <v>2194</v>
      </c>
      <c r="C450" s="7">
        <f t="shared" si="179"/>
        <v>0</v>
      </c>
      <c r="D450" s="7">
        <f t="shared" si="180"/>
        <v>0</v>
      </c>
      <c r="E450" s="7">
        <f t="shared" si="181"/>
        <v>0</v>
      </c>
      <c r="H450" s="7">
        <f t="shared" si="182"/>
        <v>0</v>
      </c>
      <c r="I450" s="7">
        <f t="shared" si="183"/>
        <v>0</v>
      </c>
      <c r="J450" s="7">
        <f t="shared" si="184"/>
        <v>0</v>
      </c>
      <c r="K450" s="7">
        <f t="shared" si="185"/>
        <v>0</v>
      </c>
      <c r="L450" s="7">
        <f t="shared" si="186"/>
        <v>0</v>
      </c>
      <c r="M450" s="7">
        <f t="shared" si="187"/>
        <v>0</v>
      </c>
      <c r="N450" s="7">
        <f t="shared" si="188"/>
        <v>0</v>
      </c>
      <c r="O450" s="7">
        <f t="shared" si="189"/>
        <v>0</v>
      </c>
      <c r="P450" s="7">
        <f t="shared" si="190"/>
        <v>0</v>
      </c>
      <c r="Q450" s="7">
        <f t="shared" si="191"/>
        <v>0</v>
      </c>
      <c r="R450" s="7">
        <f t="shared" si="192"/>
        <v>0</v>
      </c>
      <c r="S450" s="7">
        <f t="shared" si="193"/>
        <v>0</v>
      </c>
      <c r="T450" s="7">
        <f t="shared" si="194"/>
        <v>0</v>
      </c>
      <c r="U450" s="7">
        <f t="shared" si="195"/>
        <v>0</v>
      </c>
    </row>
    <row r="451" spans="1:21" hidden="1" outlineLevel="1" x14ac:dyDescent="0.2">
      <c r="A451" s="6">
        <v>178</v>
      </c>
      <c r="B451" s="6">
        <v>2195</v>
      </c>
      <c r="C451" s="7">
        <f t="shared" si="179"/>
        <v>0</v>
      </c>
      <c r="D451" s="7">
        <f t="shared" si="180"/>
        <v>0</v>
      </c>
      <c r="E451" s="7">
        <f t="shared" si="181"/>
        <v>0</v>
      </c>
      <c r="H451" s="7">
        <f t="shared" si="182"/>
        <v>0</v>
      </c>
      <c r="I451" s="7">
        <f t="shared" si="183"/>
        <v>0</v>
      </c>
      <c r="J451" s="7">
        <f t="shared" si="184"/>
        <v>0</v>
      </c>
      <c r="K451" s="7">
        <f t="shared" si="185"/>
        <v>0</v>
      </c>
      <c r="L451" s="7">
        <f t="shared" si="186"/>
        <v>0</v>
      </c>
      <c r="M451" s="7">
        <f t="shared" si="187"/>
        <v>0</v>
      </c>
      <c r="N451" s="7">
        <f t="shared" si="188"/>
        <v>0</v>
      </c>
      <c r="O451" s="7">
        <f t="shared" si="189"/>
        <v>0</v>
      </c>
      <c r="P451" s="7">
        <f t="shared" si="190"/>
        <v>0</v>
      </c>
      <c r="Q451" s="7">
        <f t="shared" si="191"/>
        <v>0</v>
      </c>
      <c r="R451" s="7">
        <f t="shared" si="192"/>
        <v>0</v>
      </c>
      <c r="S451" s="7">
        <f t="shared" si="193"/>
        <v>0</v>
      </c>
      <c r="T451" s="7">
        <f t="shared" si="194"/>
        <v>0</v>
      </c>
      <c r="U451" s="7">
        <f t="shared" si="195"/>
        <v>0</v>
      </c>
    </row>
    <row r="452" spans="1:21" hidden="1" outlineLevel="1" x14ac:dyDescent="0.2">
      <c r="A452" s="6">
        <v>179</v>
      </c>
      <c r="B452" s="6">
        <v>2196</v>
      </c>
      <c r="C452" s="7">
        <f t="shared" si="179"/>
        <v>0</v>
      </c>
      <c r="D452" s="7">
        <f t="shared" si="180"/>
        <v>0</v>
      </c>
      <c r="E452" s="7">
        <f t="shared" si="181"/>
        <v>0</v>
      </c>
      <c r="H452" s="7">
        <f t="shared" si="182"/>
        <v>0</v>
      </c>
      <c r="I452" s="7">
        <f t="shared" si="183"/>
        <v>0</v>
      </c>
      <c r="J452" s="7">
        <f t="shared" si="184"/>
        <v>0</v>
      </c>
      <c r="K452" s="7">
        <f t="shared" si="185"/>
        <v>0</v>
      </c>
      <c r="L452" s="7">
        <f t="shared" si="186"/>
        <v>0</v>
      </c>
      <c r="M452" s="7">
        <f t="shared" si="187"/>
        <v>0</v>
      </c>
      <c r="N452" s="7">
        <f t="shared" si="188"/>
        <v>0</v>
      </c>
      <c r="O452" s="7">
        <f t="shared" si="189"/>
        <v>0</v>
      </c>
      <c r="P452" s="7">
        <f t="shared" si="190"/>
        <v>0</v>
      </c>
      <c r="Q452" s="7">
        <f t="shared" si="191"/>
        <v>0</v>
      </c>
      <c r="R452" s="7">
        <f t="shared" si="192"/>
        <v>0</v>
      </c>
      <c r="S452" s="7">
        <f t="shared" si="193"/>
        <v>0</v>
      </c>
      <c r="T452" s="7">
        <f t="shared" si="194"/>
        <v>0</v>
      </c>
      <c r="U452" s="7">
        <f t="shared" si="195"/>
        <v>0</v>
      </c>
    </row>
    <row r="453" spans="1:21" hidden="1" outlineLevel="1" x14ac:dyDescent="0.2">
      <c r="A453" s="6">
        <v>180</v>
      </c>
      <c r="B453" s="6">
        <v>2197</v>
      </c>
      <c r="C453" s="7">
        <f t="shared" si="179"/>
        <v>0</v>
      </c>
      <c r="D453" s="7">
        <f t="shared" si="180"/>
        <v>0</v>
      </c>
      <c r="E453" s="7">
        <f t="shared" si="181"/>
        <v>0</v>
      </c>
      <c r="H453" s="7">
        <f t="shared" si="182"/>
        <v>0</v>
      </c>
      <c r="I453" s="7">
        <f t="shared" si="183"/>
        <v>0</v>
      </c>
      <c r="J453" s="7">
        <f t="shared" si="184"/>
        <v>0</v>
      </c>
      <c r="K453" s="7">
        <f t="shared" si="185"/>
        <v>0</v>
      </c>
      <c r="L453" s="7">
        <f t="shared" si="186"/>
        <v>0</v>
      </c>
      <c r="M453" s="7">
        <f t="shared" si="187"/>
        <v>0</v>
      </c>
      <c r="N453" s="7">
        <f t="shared" si="188"/>
        <v>0</v>
      </c>
      <c r="O453" s="7">
        <f t="shared" si="189"/>
        <v>0</v>
      </c>
      <c r="P453" s="7">
        <f t="shared" si="190"/>
        <v>0</v>
      </c>
      <c r="Q453" s="7">
        <f t="shared" si="191"/>
        <v>0</v>
      </c>
      <c r="R453" s="7">
        <f t="shared" si="192"/>
        <v>0</v>
      </c>
      <c r="S453" s="7">
        <f t="shared" si="193"/>
        <v>0</v>
      </c>
      <c r="T453" s="7">
        <f t="shared" si="194"/>
        <v>0</v>
      </c>
      <c r="U453" s="7">
        <f t="shared" si="195"/>
        <v>0</v>
      </c>
    </row>
    <row r="454" spans="1:21" hidden="1" outlineLevel="1" x14ac:dyDescent="0.2">
      <c r="A454" s="6">
        <v>181</v>
      </c>
      <c r="B454" s="6">
        <v>2198</v>
      </c>
      <c r="C454" s="7">
        <f t="shared" si="179"/>
        <v>0</v>
      </c>
      <c r="D454" s="7">
        <f t="shared" si="180"/>
        <v>0</v>
      </c>
      <c r="E454" s="7">
        <f t="shared" si="181"/>
        <v>0</v>
      </c>
      <c r="H454" s="7">
        <f t="shared" si="182"/>
        <v>0</v>
      </c>
      <c r="I454" s="7">
        <f t="shared" si="183"/>
        <v>0</v>
      </c>
      <c r="J454" s="7">
        <f t="shared" si="184"/>
        <v>0</v>
      </c>
      <c r="K454" s="7">
        <f t="shared" si="185"/>
        <v>0</v>
      </c>
      <c r="L454" s="7">
        <f t="shared" si="186"/>
        <v>0</v>
      </c>
      <c r="M454" s="7">
        <f t="shared" si="187"/>
        <v>0</v>
      </c>
      <c r="N454" s="7">
        <f t="shared" si="188"/>
        <v>0</v>
      </c>
      <c r="O454" s="7">
        <f t="shared" si="189"/>
        <v>0</v>
      </c>
      <c r="P454" s="7">
        <f t="shared" si="190"/>
        <v>0</v>
      </c>
      <c r="Q454" s="7">
        <f t="shared" si="191"/>
        <v>0</v>
      </c>
      <c r="R454" s="7">
        <f t="shared" si="192"/>
        <v>0</v>
      </c>
      <c r="S454" s="7">
        <f t="shared" si="193"/>
        <v>0</v>
      </c>
      <c r="T454" s="7">
        <f t="shared" si="194"/>
        <v>0</v>
      </c>
      <c r="U454" s="7">
        <f t="shared" si="195"/>
        <v>0</v>
      </c>
    </row>
    <row r="455" spans="1:21" hidden="1" outlineLevel="1" x14ac:dyDescent="0.2">
      <c r="A455" s="6">
        <v>182</v>
      </c>
      <c r="B455" s="6">
        <v>2199</v>
      </c>
      <c r="C455" s="7">
        <f t="shared" si="179"/>
        <v>0</v>
      </c>
      <c r="D455" s="7">
        <f t="shared" si="180"/>
        <v>0</v>
      </c>
      <c r="E455" s="7">
        <f t="shared" si="181"/>
        <v>0</v>
      </c>
      <c r="H455" s="7">
        <f t="shared" si="182"/>
        <v>0</v>
      </c>
      <c r="I455" s="7">
        <f t="shared" si="183"/>
        <v>0</v>
      </c>
      <c r="J455" s="7">
        <f t="shared" si="184"/>
        <v>0</v>
      </c>
      <c r="K455" s="7">
        <f t="shared" si="185"/>
        <v>0</v>
      </c>
      <c r="L455" s="7">
        <f t="shared" si="186"/>
        <v>0</v>
      </c>
      <c r="M455" s="7">
        <f t="shared" si="187"/>
        <v>0</v>
      </c>
      <c r="N455" s="7">
        <f t="shared" si="188"/>
        <v>0</v>
      </c>
      <c r="O455" s="7">
        <f t="shared" si="189"/>
        <v>0</v>
      </c>
      <c r="P455" s="7">
        <f t="shared" si="190"/>
        <v>0</v>
      </c>
      <c r="Q455" s="7">
        <f t="shared" si="191"/>
        <v>0</v>
      </c>
      <c r="R455" s="7">
        <f t="shared" si="192"/>
        <v>0</v>
      </c>
      <c r="S455" s="7">
        <f t="shared" si="193"/>
        <v>0</v>
      </c>
      <c r="T455" s="7">
        <f t="shared" si="194"/>
        <v>0</v>
      </c>
      <c r="U455" s="7">
        <f t="shared" si="195"/>
        <v>0</v>
      </c>
    </row>
    <row r="456" spans="1:21" hidden="1" outlineLevel="1" x14ac:dyDescent="0.2">
      <c r="A456" s="6">
        <v>183</v>
      </c>
      <c r="B456" s="6">
        <v>2200</v>
      </c>
      <c r="C456" s="7">
        <f t="shared" si="179"/>
        <v>0</v>
      </c>
      <c r="D456" s="7">
        <f t="shared" si="180"/>
        <v>0</v>
      </c>
      <c r="E456" s="7">
        <f t="shared" si="181"/>
        <v>0</v>
      </c>
      <c r="H456" s="7">
        <f t="shared" si="182"/>
        <v>0</v>
      </c>
      <c r="I456" s="7">
        <f t="shared" si="183"/>
        <v>0</v>
      </c>
      <c r="J456" s="7">
        <f t="shared" si="184"/>
        <v>0</v>
      </c>
      <c r="K456" s="7">
        <f t="shared" si="185"/>
        <v>0</v>
      </c>
      <c r="L456" s="7">
        <f t="shared" si="186"/>
        <v>0</v>
      </c>
      <c r="M456" s="7">
        <f t="shared" si="187"/>
        <v>0</v>
      </c>
      <c r="N456" s="7">
        <f t="shared" si="188"/>
        <v>0</v>
      </c>
      <c r="O456" s="7">
        <f t="shared" si="189"/>
        <v>0</v>
      </c>
      <c r="P456" s="7">
        <f t="shared" si="190"/>
        <v>0</v>
      </c>
      <c r="Q456" s="7">
        <f t="shared" si="191"/>
        <v>0</v>
      </c>
      <c r="R456" s="7">
        <f t="shared" si="192"/>
        <v>0</v>
      </c>
      <c r="S456" s="7">
        <f t="shared" si="193"/>
        <v>0</v>
      </c>
      <c r="T456" s="7">
        <f t="shared" si="194"/>
        <v>0</v>
      </c>
      <c r="U456" s="7">
        <f t="shared" si="195"/>
        <v>0</v>
      </c>
    </row>
    <row r="457" spans="1:21" hidden="1" outlineLevel="1" x14ac:dyDescent="0.2">
      <c r="A457" s="6">
        <v>184</v>
      </c>
      <c r="B457" s="6">
        <v>2201</v>
      </c>
      <c r="C457" s="7">
        <f t="shared" si="179"/>
        <v>0</v>
      </c>
      <c r="D457" s="7">
        <f t="shared" si="180"/>
        <v>0</v>
      </c>
      <c r="E457" s="7">
        <f t="shared" si="181"/>
        <v>0</v>
      </c>
      <c r="H457" s="7">
        <f t="shared" si="182"/>
        <v>0</v>
      </c>
      <c r="I457" s="7">
        <f t="shared" si="183"/>
        <v>0</v>
      </c>
      <c r="J457" s="7">
        <f t="shared" si="184"/>
        <v>0</v>
      </c>
      <c r="K457" s="7">
        <f t="shared" si="185"/>
        <v>0</v>
      </c>
      <c r="L457" s="7">
        <f t="shared" si="186"/>
        <v>0</v>
      </c>
      <c r="M457" s="7">
        <f t="shared" si="187"/>
        <v>0</v>
      </c>
      <c r="N457" s="7">
        <f t="shared" si="188"/>
        <v>0</v>
      </c>
      <c r="O457" s="7">
        <f t="shared" si="189"/>
        <v>0</v>
      </c>
      <c r="P457" s="7">
        <f t="shared" si="190"/>
        <v>0</v>
      </c>
      <c r="Q457" s="7">
        <f t="shared" si="191"/>
        <v>0</v>
      </c>
      <c r="R457" s="7">
        <f t="shared" si="192"/>
        <v>0</v>
      </c>
      <c r="S457" s="7">
        <f t="shared" si="193"/>
        <v>0</v>
      </c>
      <c r="T457" s="7">
        <f t="shared" si="194"/>
        <v>0</v>
      </c>
      <c r="U457" s="7">
        <f t="shared" si="195"/>
        <v>0</v>
      </c>
    </row>
    <row r="458" spans="1:21" hidden="1" outlineLevel="1" x14ac:dyDescent="0.2">
      <c r="A458" s="6">
        <v>185</v>
      </c>
      <c r="B458" s="6">
        <v>2202</v>
      </c>
      <c r="C458" s="7">
        <f t="shared" si="179"/>
        <v>0</v>
      </c>
      <c r="D458" s="7">
        <f t="shared" si="180"/>
        <v>0</v>
      </c>
      <c r="E458" s="7">
        <f t="shared" si="181"/>
        <v>0</v>
      </c>
      <c r="H458" s="7">
        <f t="shared" si="182"/>
        <v>0</v>
      </c>
      <c r="I458" s="7">
        <f t="shared" si="183"/>
        <v>0</v>
      </c>
      <c r="J458" s="7">
        <f t="shared" si="184"/>
        <v>0</v>
      </c>
      <c r="K458" s="7">
        <f t="shared" si="185"/>
        <v>0</v>
      </c>
      <c r="L458" s="7">
        <f t="shared" si="186"/>
        <v>0</v>
      </c>
      <c r="M458" s="7">
        <f t="shared" si="187"/>
        <v>0</v>
      </c>
      <c r="N458" s="7">
        <f t="shared" si="188"/>
        <v>0</v>
      </c>
      <c r="O458" s="7">
        <f t="shared" si="189"/>
        <v>0</v>
      </c>
      <c r="P458" s="7">
        <f t="shared" si="190"/>
        <v>0</v>
      </c>
      <c r="Q458" s="7">
        <f t="shared" si="191"/>
        <v>0</v>
      </c>
      <c r="R458" s="7">
        <f t="shared" si="192"/>
        <v>0</v>
      </c>
      <c r="S458" s="7">
        <f t="shared" si="193"/>
        <v>0</v>
      </c>
      <c r="T458" s="7">
        <f t="shared" si="194"/>
        <v>0</v>
      </c>
      <c r="U458" s="7">
        <f t="shared" si="195"/>
        <v>0</v>
      </c>
    </row>
    <row r="459" spans="1:21" hidden="1" outlineLevel="1" x14ac:dyDescent="0.2">
      <c r="A459" s="6">
        <v>186</v>
      </c>
      <c r="B459" s="6">
        <v>2203</v>
      </c>
      <c r="C459" s="7">
        <f t="shared" si="179"/>
        <v>0</v>
      </c>
      <c r="D459" s="7">
        <f t="shared" si="180"/>
        <v>0</v>
      </c>
      <c r="E459" s="7">
        <f t="shared" si="181"/>
        <v>0</v>
      </c>
      <c r="H459" s="7">
        <f t="shared" si="182"/>
        <v>0</v>
      </c>
      <c r="I459" s="7">
        <f t="shared" si="183"/>
        <v>0</v>
      </c>
      <c r="J459" s="7">
        <f t="shared" si="184"/>
        <v>0</v>
      </c>
      <c r="K459" s="7">
        <f t="shared" si="185"/>
        <v>0</v>
      </c>
      <c r="L459" s="7">
        <f t="shared" si="186"/>
        <v>0</v>
      </c>
      <c r="M459" s="7">
        <f t="shared" si="187"/>
        <v>0</v>
      </c>
      <c r="N459" s="7">
        <f t="shared" si="188"/>
        <v>0</v>
      </c>
      <c r="O459" s="7">
        <f t="shared" si="189"/>
        <v>0</v>
      </c>
      <c r="P459" s="7">
        <f t="shared" si="190"/>
        <v>0</v>
      </c>
      <c r="Q459" s="7">
        <f t="shared" si="191"/>
        <v>0</v>
      </c>
      <c r="R459" s="7">
        <f t="shared" si="192"/>
        <v>0</v>
      </c>
      <c r="S459" s="7">
        <f t="shared" si="193"/>
        <v>0</v>
      </c>
      <c r="T459" s="7">
        <f t="shared" si="194"/>
        <v>0</v>
      </c>
      <c r="U459" s="7">
        <f t="shared" si="195"/>
        <v>0</v>
      </c>
    </row>
    <row r="460" spans="1:21" hidden="1" outlineLevel="1" x14ac:dyDescent="0.2">
      <c r="A460" s="6">
        <v>187</v>
      </c>
      <c r="B460" s="6">
        <v>2204</v>
      </c>
      <c r="C460" s="7">
        <f t="shared" si="179"/>
        <v>0</v>
      </c>
      <c r="D460" s="7">
        <f t="shared" si="180"/>
        <v>0</v>
      </c>
      <c r="E460" s="7">
        <f t="shared" si="181"/>
        <v>0</v>
      </c>
      <c r="H460" s="7">
        <f t="shared" si="182"/>
        <v>0</v>
      </c>
      <c r="I460" s="7">
        <f t="shared" si="183"/>
        <v>0</v>
      </c>
      <c r="J460" s="7">
        <f t="shared" si="184"/>
        <v>0</v>
      </c>
      <c r="K460" s="7">
        <f t="shared" si="185"/>
        <v>0</v>
      </c>
      <c r="L460" s="7">
        <f t="shared" si="186"/>
        <v>0</v>
      </c>
      <c r="M460" s="7">
        <f t="shared" si="187"/>
        <v>0</v>
      </c>
      <c r="N460" s="7">
        <f t="shared" si="188"/>
        <v>0</v>
      </c>
      <c r="O460" s="7">
        <f t="shared" si="189"/>
        <v>0</v>
      </c>
      <c r="P460" s="7">
        <f t="shared" si="190"/>
        <v>0</v>
      </c>
      <c r="Q460" s="7">
        <f t="shared" si="191"/>
        <v>0</v>
      </c>
      <c r="R460" s="7">
        <f t="shared" si="192"/>
        <v>0</v>
      </c>
      <c r="S460" s="7">
        <f t="shared" si="193"/>
        <v>0</v>
      </c>
      <c r="T460" s="7">
        <f t="shared" si="194"/>
        <v>0</v>
      </c>
      <c r="U460" s="7">
        <f t="shared" si="195"/>
        <v>0</v>
      </c>
    </row>
    <row r="461" spans="1:21" hidden="1" outlineLevel="1" x14ac:dyDescent="0.2">
      <c r="A461" s="6">
        <v>188</v>
      </c>
      <c r="B461" s="6">
        <v>2205</v>
      </c>
      <c r="C461" s="7">
        <f t="shared" si="179"/>
        <v>0</v>
      </c>
      <c r="D461" s="7">
        <f t="shared" si="180"/>
        <v>0</v>
      </c>
      <c r="E461" s="7">
        <f t="shared" si="181"/>
        <v>0</v>
      </c>
      <c r="H461" s="7">
        <f t="shared" si="182"/>
        <v>0</v>
      </c>
      <c r="I461" s="7">
        <f t="shared" si="183"/>
        <v>0</v>
      </c>
      <c r="J461" s="7">
        <f t="shared" si="184"/>
        <v>0</v>
      </c>
      <c r="K461" s="7">
        <f t="shared" si="185"/>
        <v>0</v>
      </c>
      <c r="L461" s="7">
        <f t="shared" si="186"/>
        <v>0</v>
      </c>
      <c r="M461" s="7">
        <f t="shared" si="187"/>
        <v>0</v>
      </c>
      <c r="N461" s="7">
        <f t="shared" si="188"/>
        <v>0</v>
      </c>
      <c r="O461" s="7">
        <f t="shared" si="189"/>
        <v>0</v>
      </c>
      <c r="P461" s="7">
        <f t="shared" si="190"/>
        <v>0</v>
      </c>
      <c r="Q461" s="7">
        <f t="shared" si="191"/>
        <v>0</v>
      </c>
      <c r="R461" s="7">
        <f t="shared" si="192"/>
        <v>0</v>
      </c>
      <c r="S461" s="7">
        <f t="shared" si="193"/>
        <v>0</v>
      </c>
      <c r="T461" s="7">
        <f t="shared" si="194"/>
        <v>0</v>
      </c>
      <c r="U461" s="7">
        <f t="shared" si="195"/>
        <v>0</v>
      </c>
    </row>
    <row r="462" spans="1:21" hidden="1" outlineLevel="1" x14ac:dyDescent="0.2">
      <c r="A462" s="6">
        <v>189</v>
      </c>
      <c r="B462" s="6">
        <v>2206</v>
      </c>
      <c r="C462" s="7">
        <f t="shared" si="179"/>
        <v>0</v>
      </c>
      <c r="D462" s="7">
        <f t="shared" si="180"/>
        <v>0</v>
      </c>
      <c r="E462" s="7">
        <f t="shared" si="181"/>
        <v>0</v>
      </c>
      <c r="H462" s="7">
        <f t="shared" si="182"/>
        <v>0</v>
      </c>
      <c r="I462" s="7">
        <f t="shared" si="183"/>
        <v>0</v>
      </c>
      <c r="J462" s="7">
        <f t="shared" si="184"/>
        <v>0</v>
      </c>
      <c r="K462" s="7">
        <f t="shared" si="185"/>
        <v>0</v>
      </c>
      <c r="L462" s="7">
        <f t="shared" si="186"/>
        <v>0</v>
      </c>
      <c r="M462" s="7">
        <f t="shared" si="187"/>
        <v>0</v>
      </c>
      <c r="N462" s="7">
        <f t="shared" si="188"/>
        <v>0</v>
      </c>
      <c r="O462" s="7">
        <f t="shared" si="189"/>
        <v>0</v>
      </c>
      <c r="P462" s="7">
        <f t="shared" si="190"/>
        <v>0</v>
      </c>
      <c r="Q462" s="7">
        <f t="shared" si="191"/>
        <v>0</v>
      </c>
      <c r="R462" s="7">
        <f t="shared" si="192"/>
        <v>0</v>
      </c>
      <c r="S462" s="7">
        <f t="shared" si="193"/>
        <v>0</v>
      </c>
      <c r="T462" s="7">
        <f t="shared" si="194"/>
        <v>0</v>
      </c>
      <c r="U462" s="7">
        <f t="shared" si="195"/>
        <v>0</v>
      </c>
    </row>
    <row r="463" spans="1:21" hidden="1" outlineLevel="1" x14ac:dyDescent="0.2">
      <c r="A463" s="6">
        <v>190</v>
      </c>
      <c r="B463" s="6">
        <v>2207</v>
      </c>
      <c r="C463" s="7">
        <f t="shared" si="179"/>
        <v>0</v>
      </c>
      <c r="D463" s="7">
        <f t="shared" si="180"/>
        <v>0</v>
      </c>
      <c r="E463" s="7">
        <f t="shared" si="181"/>
        <v>0</v>
      </c>
      <c r="H463" s="7">
        <f t="shared" si="182"/>
        <v>0</v>
      </c>
      <c r="I463" s="7">
        <f t="shared" si="183"/>
        <v>0</v>
      </c>
      <c r="J463" s="7">
        <f t="shared" si="184"/>
        <v>0</v>
      </c>
      <c r="K463" s="7">
        <f t="shared" si="185"/>
        <v>0</v>
      </c>
      <c r="L463" s="7">
        <f t="shared" si="186"/>
        <v>0</v>
      </c>
      <c r="M463" s="7">
        <f t="shared" si="187"/>
        <v>0</v>
      </c>
      <c r="N463" s="7">
        <f t="shared" si="188"/>
        <v>0</v>
      </c>
      <c r="O463" s="7">
        <f t="shared" si="189"/>
        <v>0</v>
      </c>
      <c r="P463" s="7">
        <f t="shared" si="190"/>
        <v>0</v>
      </c>
      <c r="Q463" s="7">
        <f t="shared" si="191"/>
        <v>0</v>
      </c>
      <c r="R463" s="7">
        <f t="shared" si="192"/>
        <v>0</v>
      </c>
      <c r="S463" s="7">
        <f t="shared" si="193"/>
        <v>0</v>
      </c>
      <c r="T463" s="7">
        <f t="shared" si="194"/>
        <v>0</v>
      </c>
      <c r="U463" s="7">
        <f t="shared" si="195"/>
        <v>0</v>
      </c>
    </row>
    <row r="464" spans="1:21" hidden="1" outlineLevel="1" x14ac:dyDescent="0.2">
      <c r="A464" s="6">
        <v>191</v>
      </c>
      <c r="B464" s="6">
        <v>2208</v>
      </c>
      <c r="C464" s="7">
        <f t="shared" si="179"/>
        <v>0</v>
      </c>
      <c r="D464" s="7">
        <f t="shared" si="180"/>
        <v>0</v>
      </c>
      <c r="E464" s="7">
        <f t="shared" si="181"/>
        <v>0</v>
      </c>
      <c r="H464" s="7">
        <f t="shared" si="182"/>
        <v>0</v>
      </c>
      <c r="I464" s="7">
        <f t="shared" si="183"/>
        <v>0</v>
      </c>
      <c r="J464" s="7">
        <f t="shared" si="184"/>
        <v>0</v>
      </c>
      <c r="K464" s="7">
        <f t="shared" si="185"/>
        <v>0</v>
      </c>
      <c r="L464" s="7">
        <f t="shared" si="186"/>
        <v>0</v>
      </c>
      <c r="M464" s="7">
        <f t="shared" si="187"/>
        <v>0</v>
      </c>
      <c r="N464" s="7">
        <f t="shared" si="188"/>
        <v>0</v>
      </c>
      <c r="O464" s="7">
        <f t="shared" si="189"/>
        <v>0</v>
      </c>
      <c r="P464" s="7">
        <f t="shared" si="190"/>
        <v>0</v>
      </c>
      <c r="Q464" s="7">
        <f t="shared" si="191"/>
        <v>0</v>
      </c>
      <c r="R464" s="7">
        <f t="shared" si="192"/>
        <v>0</v>
      </c>
      <c r="S464" s="7">
        <f t="shared" si="193"/>
        <v>0</v>
      </c>
      <c r="T464" s="7">
        <f t="shared" si="194"/>
        <v>0</v>
      </c>
      <c r="U464" s="7">
        <f t="shared" si="195"/>
        <v>0</v>
      </c>
    </row>
    <row r="465" spans="1:21" hidden="1" outlineLevel="1" x14ac:dyDescent="0.2">
      <c r="A465" s="6">
        <v>192</v>
      </c>
      <c r="B465" s="6">
        <v>2209</v>
      </c>
      <c r="C465" s="7">
        <f t="shared" si="179"/>
        <v>0</v>
      </c>
      <c r="D465" s="7">
        <f t="shared" si="180"/>
        <v>0</v>
      </c>
      <c r="E465" s="7">
        <f t="shared" si="181"/>
        <v>0</v>
      </c>
      <c r="H465" s="7">
        <f t="shared" si="182"/>
        <v>0</v>
      </c>
      <c r="I465" s="7">
        <f t="shared" si="183"/>
        <v>0</v>
      </c>
      <c r="J465" s="7">
        <f t="shared" si="184"/>
        <v>0</v>
      </c>
      <c r="K465" s="7">
        <f t="shared" si="185"/>
        <v>0</v>
      </c>
      <c r="L465" s="7">
        <f t="shared" si="186"/>
        <v>0</v>
      </c>
      <c r="M465" s="7">
        <f t="shared" si="187"/>
        <v>0</v>
      </c>
      <c r="N465" s="7">
        <f t="shared" si="188"/>
        <v>0</v>
      </c>
      <c r="O465" s="7">
        <f t="shared" si="189"/>
        <v>0</v>
      </c>
      <c r="P465" s="7">
        <f t="shared" si="190"/>
        <v>0</v>
      </c>
      <c r="Q465" s="7">
        <f t="shared" si="191"/>
        <v>0</v>
      </c>
      <c r="R465" s="7">
        <f t="shared" si="192"/>
        <v>0</v>
      </c>
      <c r="S465" s="7">
        <f t="shared" si="193"/>
        <v>0</v>
      </c>
      <c r="T465" s="7">
        <f t="shared" si="194"/>
        <v>0</v>
      </c>
      <c r="U465" s="7">
        <f t="shared" si="195"/>
        <v>0</v>
      </c>
    </row>
    <row r="466" spans="1:21" hidden="1" outlineLevel="1" x14ac:dyDescent="0.2">
      <c r="A466" s="6">
        <v>193</v>
      </c>
      <c r="B466" s="6">
        <v>2210</v>
      </c>
      <c r="C466" s="7">
        <f t="shared" si="179"/>
        <v>0</v>
      </c>
      <c r="D466" s="7">
        <f t="shared" ref="D466:D473" si="196">IF(AND(B466&gt;=B$40)*(B466&lt;H$40),G$40,0)</f>
        <v>0</v>
      </c>
      <c r="E466" s="7">
        <f t="shared" ref="E466:E473" si="197">IF(AND(B466&gt;=B$41)*(B466&lt;H$41),G$41,0)</f>
        <v>0</v>
      </c>
      <c r="H466" s="7">
        <f t="shared" ref="H466:H473" si="198">IF(AND(B466&gt;=B$44)*(B466&lt;H$44),G$44,0)</f>
        <v>0</v>
      </c>
      <c r="I466" s="7">
        <f t="shared" ref="I466:I473" si="199">IF(AND(B466&gt;=B$45)*(B466&lt;H$45),G$45,0)</f>
        <v>0</v>
      </c>
      <c r="J466" s="7">
        <f t="shared" ref="J466:J473" si="200">IF(AND(B466&gt;=B$46)*(B466&lt;H$46),G$46,0)</f>
        <v>0</v>
      </c>
      <c r="K466" s="7">
        <f t="shared" ref="K466:K473" si="201">IF(AND(B466&gt;=B$47)*(B466&lt;H$47),G$47,0)</f>
        <v>0</v>
      </c>
      <c r="L466" s="7">
        <f t="shared" ref="L466:L473" si="202">IF(AND(B466&gt;=B$48)*(B466&lt;H$48),G$48,0)</f>
        <v>0</v>
      </c>
      <c r="M466" s="7">
        <f t="shared" ref="M466:M473" si="203">IF(AND(B466&gt;=B$49)*(B466&lt;H$49),G$49,0)</f>
        <v>0</v>
      </c>
      <c r="N466" s="7">
        <f t="shared" ref="N466:N473" si="204">IF(AND(B466&gt;=B$50)*(B466&lt;H$50),G$50,0)</f>
        <v>0</v>
      </c>
      <c r="O466" s="7">
        <f t="shared" ref="O466:O473" si="205">IF(AND(B466&gt;=B$51)*(B466&lt;H$51),G$51,0)</f>
        <v>0</v>
      </c>
      <c r="P466" s="7">
        <f t="shared" ref="P466:P473" si="206">IF(AND(B466&gt;=B$52)*(B466&lt;H$52),G$52,0)</f>
        <v>0</v>
      </c>
      <c r="Q466" s="7">
        <f t="shared" ref="Q466:Q473" si="207">IF(AND(B466&gt;=B$53)*(B466&lt;H$53),G$53,0)</f>
        <v>0</v>
      </c>
      <c r="R466" s="7">
        <f t="shared" ref="R466:R473" si="208">IF(AND(B466&gt;=B$54)*(B466&lt;H$54),G$54,0)</f>
        <v>0</v>
      </c>
      <c r="S466" s="7">
        <f t="shared" ref="S466:S473" si="209">IF(AND(B466&gt;=B$55)*(B466&lt;H$55),G$55,0)</f>
        <v>0</v>
      </c>
      <c r="T466" s="7">
        <f t="shared" ref="T466:T473" si="210">IF(AND(B466&gt;=B$56)*(B466&lt;H$56),G$56,0)</f>
        <v>0</v>
      </c>
      <c r="U466" s="7">
        <f t="shared" ref="U466:U473" si="211">IF(AND(B466&gt;=B$57)*(B466&lt;H$57),G$57,0)</f>
        <v>0</v>
      </c>
    </row>
    <row r="467" spans="1:21" hidden="1" outlineLevel="1" x14ac:dyDescent="0.2">
      <c r="A467" s="6">
        <v>194</v>
      </c>
      <c r="B467" s="6">
        <v>2211</v>
      </c>
      <c r="C467" s="7">
        <f t="shared" ref="C467:C473" si="212">SUM(D467:U467)</f>
        <v>0</v>
      </c>
      <c r="D467" s="7">
        <f t="shared" si="196"/>
        <v>0</v>
      </c>
      <c r="E467" s="7">
        <f t="shared" si="197"/>
        <v>0</v>
      </c>
      <c r="H467" s="7">
        <f t="shared" si="198"/>
        <v>0</v>
      </c>
      <c r="I467" s="7">
        <f t="shared" si="199"/>
        <v>0</v>
      </c>
      <c r="J467" s="7">
        <f t="shared" si="200"/>
        <v>0</v>
      </c>
      <c r="K467" s="7">
        <f t="shared" si="201"/>
        <v>0</v>
      </c>
      <c r="L467" s="7">
        <f t="shared" si="202"/>
        <v>0</v>
      </c>
      <c r="M467" s="7">
        <f t="shared" si="203"/>
        <v>0</v>
      </c>
      <c r="N467" s="7">
        <f t="shared" si="204"/>
        <v>0</v>
      </c>
      <c r="O467" s="7">
        <f t="shared" si="205"/>
        <v>0</v>
      </c>
      <c r="P467" s="7">
        <f t="shared" si="206"/>
        <v>0</v>
      </c>
      <c r="Q467" s="7">
        <f t="shared" si="207"/>
        <v>0</v>
      </c>
      <c r="R467" s="7">
        <f t="shared" si="208"/>
        <v>0</v>
      </c>
      <c r="S467" s="7">
        <f t="shared" si="209"/>
        <v>0</v>
      </c>
      <c r="T467" s="7">
        <f t="shared" si="210"/>
        <v>0</v>
      </c>
      <c r="U467" s="7">
        <f t="shared" si="211"/>
        <v>0</v>
      </c>
    </row>
    <row r="468" spans="1:21" hidden="1" outlineLevel="1" x14ac:dyDescent="0.2">
      <c r="A468" s="6">
        <v>195</v>
      </c>
      <c r="B468" s="6">
        <v>2212</v>
      </c>
      <c r="C468" s="7">
        <f t="shared" si="212"/>
        <v>0</v>
      </c>
      <c r="D468" s="7">
        <f t="shared" si="196"/>
        <v>0</v>
      </c>
      <c r="E468" s="7">
        <f t="shared" si="197"/>
        <v>0</v>
      </c>
      <c r="H468" s="7">
        <f t="shared" si="198"/>
        <v>0</v>
      </c>
      <c r="I468" s="7">
        <f t="shared" si="199"/>
        <v>0</v>
      </c>
      <c r="J468" s="7">
        <f t="shared" si="200"/>
        <v>0</v>
      </c>
      <c r="K468" s="7">
        <f t="shared" si="201"/>
        <v>0</v>
      </c>
      <c r="L468" s="7">
        <f t="shared" si="202"/>
        <v>0</v>
      </c>
      <c r="M468" s="7">
        <f t="shared" si="203"/>
        <v>0</v>
      </c>
      <c r="N468" s="7">
        <f t="shared" si="204"/>
        <v>0</v>
      </c>
      <c r="O468" s="7">
        <f t="shared" si="205"/>
        <v>0</v>
      </c>
      <c r="P468" s="7">
        <f t="shared" si="206"/>
        <v>0</v>
      </c>
      <c r="Q468" s="7">
        <f t="shared" si="207"/>
        <v>0</v>
      </c>
      <c r="R468" s="7">
        <f t="shared" si="208"/>
        <v>0</v>
      </c>
      <c r="S468" s="7">
        <f t="shared" si="209"/>
        <v>0</v>
      </c>
      <c r="T468" s="7">
        <f t="shared" si="210"/>
        <v>0</v>
      </c>
      <c r="U468" s="7">
        <f t="shared" si="211"/>
        <v>0</v>
      </c>
    </row>
    <row r="469" spans="1:21" hidden="1" outlineLevel="1" x14ac:dyDescent="0.2">
      <c r="A469" s="6">
        <v>196</v>
      </c>
      <c r="B469" s="6">
        <v>2213</v>
      </c>
      <c r="C469" s="7">
        <f t="shared" si="212"/>
        <v>0</v>
      </c>
      <c r="D469" s="7">
        <f t="shared" si="196"/>
        <v>0</v>
      </c>
      <c r="E469" s="7">
        <f t="shared" si="197"/>
        <v>0</v>
      </c>
      <c r="H469" s="7">
        <f t="shared" si="198"/>
        <v>0</v>
      </c>
      <c r="I469" s="7">
        <f t="shared" si="199"/>
        <v>0</v>
      </c>
      <c r="J469" s="7">
        <f t="shared" si="200"/>
        <v>0</v>
      </c>
      <c r="K469" s="7">
        <f t="shared" si="201"/>
        <v>0</v>
      </c>
      <c r="L469" s="7">
        <f t="shared" si="202"/>
        <v>0</v>
      </c>
      <c r="M469" s="7">
        <f t="shared" si="203"/>
        <v>0</v>
      </c>
      <c r="N469" s="7">
        <f t="shared" si="204"/>
        <v>0</v>
      </c>
      <c r="O469" s="7">
        <f t="shared" si="205"/>
        <v>0</v>
      </c>
      <c r="P469" s="7">
        <f t="shared" si="206"/>
        <v>0</v>
      </c>
      <c r="Q469" s="7">
        <f t="shared" si="207"/>
        <v>0</v>
      </c>
      <c r="R469" s="7">
        <f t="shared" si="208"/>
        <v>0</v>
      </c>
      <c r="S469" s="7">
        <f t="shared" si="209"/>
        <v>0</v>
      </c>
      <c r="T469" s="7">
        <f t="shared" si="210"/>
        <v>0</v>
      </c>
      <c r="U469" s="7">
        <f t="shared" si="211"/>
        <v>0</v>
      </c>
    </row>
    <row r="470" spans="1:21" hidden="1" outlineLevel="1" x14ac:dyDescent="0.2">
      <c r="A470" s="6">
        <v>197</v>
      </c>
      <c r="B470" s="6">
        <v>2214</v>
      </c>
      <c r="C470" s="7">
        <f t="shared" si="212"/>
        <v>0</v>
      </c>
      <c r="D470" s="7">
        <f t="shared" si="196"/>
        <v>0</v>
      </c>
      <c r="E470" s="7">
        <f t="shared" si="197"/>
        <v>0</v>
      </c>
      <c r="H470" s="7">
        <f t="shared" si="198"/>
        <v>0</v>
      </c>
      <c r="I470" s="7">
        <f t="shared" si="199"/>
        <v>0</v>
      </c>
      <c r="J470" s="7">
        <f t="shared" si="200"/>
        <v>0</v>
      </c>
      <c r="K470" s="7">
        <f t="shared" si="201"/>
        <v>0</v>
      </c>
      <c r="L470" s="7">
        <f t="shared" si="202"/>
        <v>0</v>
      </c>
      <c r="M470" s="7">
        <f t="shared" si="203"/>
        <v>0</v>
      </c>
      <c r="N470" s="7">
        <f t="shared" si="204"/>
        <v>0</v>
      </c>
      <c r="O470" s="7">
        <f t="shared" si="205"/>
        <v>0</v>
      </c>
      <c r="P470" s="7">
        <f t="shared" si="206"/>
        <v>0</v>
      </c>
      <c r="Q470" s="7">
        <f t="shared" si="207"/>
        <v>0</v>
      </c>
      <c r="R470" s="7">
        <f t="shared" si="208"/>
        <v>0</v>
      </c>
      <c r="S470" s="7">
        <f t="shared" si="209"/>
        <v>0</v>
      </c>
      <c r="T470" s="7">
        <f t="shared" si="210"/>
        <v>0</v>
      </c>
      <c r="U470" s="7">
        <f t="shared" si="211"/>
        <v>0</v>
      </c>
    </row>
    <row r="471" spans="1:21" hidden="1" outlineLevel="1" x14ac:dyDescent="0.2">
      <c r="A471" s="6">
        <v>198</v>
      </c>
      <c r="B471" s="6">
        <v>2215</v>
      </c>
      <c r="C471" s="7">
        <f t="shared" si="212"/>
        <v>0</v>
      </c>
      <c r="D471" s="7">
        <f t="shared" si="196"/>
        <v>0</v>
      </c>
      <c r="E471" s="7">
        <f t="shared" si="197"/>
        <v>0</v>
      </c>
      <c r="H471" s="7">
        <f t="shared" si="198"/>
        <v>0</v>
      </c>
      <c r="I471" s="7">
        <f t="shared" si="199"/>
        <v>0</v>
      </c>
      <c r="J471" s="7">
        <f t="shared" si="200"/>
        <v>0</v>
      </c>
      <c r="K471" s="7">
        <f t="shared" si="201"/>
        <v>0</v>
      </c>
      <c r="L471" s="7">
        <f t="shared" si="202"/>
        <v>0</v>
      </c>
      <c r="M471" s="7">
        <f t="shared" si="203"/>
        <v>0</v>
      </c>
      <c r="N471" s="7">
        <f t="shared" si="204"/>
        <v>0</v>
      </c>
      <c r="O471" s="7">
        <f t="shared" si="205"/>
        <v>0</v>
      </c>
      <c r="P471" s="7">
        <f t="shared" si="206"/>
        <v>0</v>
      </c>
      <c r="Q471" s="7">
        <f t="shared" si="207"/>
        <v>0</v>
      </c>
      <c r="R471" s="7">
        <f t="shared" si="208"/>
        <v>0</v>
      </c>
      <c r="S471" s="7">
        <f t="shared" si="209"/>
        <v>0</v>
      </c>
      <c r="T471" s="7">
        <f t="shared" si="210"/>
        <v>0</v>
      </c>
      <c r="U471" s="7">
        <f t="shared" si="211"/>
        <v>0</v>
      </c>
    </row>
    <row r="472" spans="1:21" hidden="1" outlineLevel="1" x14ac:dyDescent="0.2">
      <c r="A472" s="6">
        <v>199</v>
      </c>
      <c r="B472" s="6">
        <v>2216</v>
      </c>
      <c r="C472" s="7">
        <f t="shared" si="212"/>
        <v>0</v>
      </c>
      <c r="D472" s="7">
        <f t="shared" si="196"/>
        <v>0</v>
      </c>
      <c r="E472" s="7">
        <f t="shared" si="197"/>
        <v>0</v>
      </c>
      <c r="H472" s="7">
        <f t="shared" si="198"/>
        <v>0</v>
      </c>
      <c r="I472" s="7">
        <f t="shared" si="199"/>
        <v>0</v>
      </c>
      <c r="J472" s="7">
        <f t="shared" si="200"/>
        <v>0</v>
      </c>
      <c r="K472" s="7">
        <f t="shared" si="201"/>
        <v>0</v>
      </c>
      <c r="L472" s="7">
        <f t="shared" si="202"/>
        <v>0</v>
      </c>
      <c r="M472" s="7">
        <f t="shared" si="203"/>
        <v>0</v>
      </c>
      <c r="N472" s="7">
        <f t="shared" si="204"/>
        <v>0</v>
      </c>
      <c r="O472" s="7">
        <f t="shared" si="205"/>
        <v>0</v>
      </c>
      <c r="P472" s="7">
        <f t="shared" si="206"/>
        <v>0</v>
      </c>
      <c r="Q472" s="7">
        <f t="shared" si="207"/>
        <v>0</v>
      </c>
      <c r="R472" s="7">
        <f t="shared" si="208"/>
        <v>0</v>
      </c>
      <c r="S472" s="7">
        <f t="shared" si="209"/>
        <v>0</v>
      </c>
      <c r="T472" s="7">
        <f t="shared" si="210"/>
        <v>0</v>
      </c>
      <c r="U472" s="7">
        <f t="shared" si="211"/>
        <v>0</v>
      </c>
    </row>
    <row r="473" spans="1:21" hidden="1" outlineLevel="1" x14ac:dyDescent="0.2">
      <c r="A473" s="6">
        <v>200</v>
      </c>
      <c r="B473" s="6">
        <v>2217</v>
      </c>
      <c r="C473" s="7">
        <f t="shared" si="212"/>
        <v>0</v>
      </c>
      <c r="D473" s="7">
        <f t="shared" si="196"/>
        <v>0</v>
      </c>
      <c r="E473" s="7">
        <f t="shared" si="197"/>
        <v>0</v>
      </c>
      <c r="H473" s="7">
        <f t="shared" si="198"/>
        <v>0</v>
      </c>
      <c r="I473" s="7">
        <f t="shared" si="199"/>
        <v>0</v>
      </c>
      <c r="J473" s="7">
        <f t="shared" si="200"/>
        <v>0</v>
      </c>
      <c r="K473" s="7">
        <f t="shared" si="201"/>
        <v>0</v>
      </c>
      <c r="L473" s="7">
        <f t="shared" si="202"/>
        <v>0</v>
      </c>
      <c r="M473" s="7">
        <f t="shared" si="203"/>
        <v>0</v>
      </c>
      <c r="N473" s="7">
        <f t="shared" si="204"/>
        <v>0</v>
      </c>
      <c r="O473" s="7">
        <f t="shared" si="205"/>
        <v>0</v>
      </c>
      <c r="P473" s="7">
        <f t="shared" si="206"/>
        <v>0</v>
      </c>
      <c r="Q473" s="7">
        <f t="shared" si="207"/>
        <v>0</v>
      </c>
      <c r="R473" s="7">
        <f t="shared" si="208"/>
        <v>0</v>
      </c>
      <c r="S473" s="7">
        <f t="shared" si="209"/>
        <v>0</v>
      </c>
      <c r="T473" s="7">
        <f t="shared" si="210"/>
        <v>0</v>
      </c>
      <c r="U473" s="7">
        <f t="shared" si="211"/>
        <v>0</v>
      </c>
    </row>
    <row r="474" spans="1:21" collapsed="1" x14ac:dyDescent="0.2"/>
    <row r="479" spans="1:21" hidden="1" outlineLevel="1" x14ac:dyDescent="0.2">
      <c r="B479" s="6" t="s">
        <v>284</v>
      </c>
    </row>
    <row r="480" spans="1:21" ht="15" hidden="1" outlineLevel="1" x14ac:dyDescent="0.25">
      <c r="B480" s="6" t="s">
        <v>381</v>
      </c>
    </row>
    <row r="481" spans="2:2" hidden="1" outlineLevel="1" x14ac:dyDescent="0.2">
      <c r="B481" s="6" t="s">
        <v>352</v>
      </c>
    </row>
    <row r="482" spans="2:2" collapsed="1" x14ac:dyDescent="0.2"/>
  </sheetData>
  <sheetProtection algorithmName="SHA-512" hashValue="m4kwjSFbVuthjb6nKuE3ZJszCt9rk/0v676MoFK+O2Za+tLUJFQ/uYb8pGKQXyinQ01xLZ+DB5ZsB7NT0DAbyg==" saltValue="ryN8k2JfDWwxeCetUhUVMw==" spinCount="100000" sheet="1" objects="1" scenarios="1"/>
  <mergeCells count="2">
    <mergeCell ref="F38:H38"/>
    <mergeCell ref="I15:R15"/>
  </mergeCells>
  <conditionalFormatting sqref="O60:R60">
    <cfRule type="expression" dxfId="11" priority="12">
      <formula>O60&lt;&gt;""</formula>
    </cfRule>
  </conditionalFormatting>
  <conditionalFormatting sqref="N60">
    <cfRule type="expression" dxfId="10" priority="10">
      <formula>M60&lt;&gt;""</formula>
    </cfRule>
  </conditionalFormatting>
  <conditionalFormatting sqref="E57">
    <cfRule type="cellIs" dxfId="9" priority="7" operator="notEqual">
      <formula>0</formula>
    </cfRule>
  </conditionalFormatting>
  <conditionalFormatting sqref="D64:R64">
    <cfRule type="cellIs" dxfId="8" priority="5" operator="notBetween">
      <formula>-1</formula>
      <formula>1</formula>
    </cfRule>
  </conditionalFormatting>
  <conditionalFormatting sqref="C64">
    <cfRule type="cellIs" dxfId="7" priority="4" operator="notEqual">
      <formula>0</formula>
    </cfRule>
  </conditionalFormatting>
  <conditionalFormatting sqref="D6">
    <cfRule type="expression" dxfId="6" priority="20">
      <formula>$A$68=""</formula>
    </cfRule>
  </conditionalFormatting>
  <conditionalFormatting sqref="D15">
    <cfRule type="cellIs" dxfId="5" priority="3" operator="lessThan">
      <formula>0</formula>
    </cfRule>
  </conditionalFormatting>
  <conditionalFormatting sqref="I15">
    <cfRule type="cellIs" dxfId="4" priority="2" operator="equal">
      <formula>"STOMMENS VÄRDE NEGATIVT PGA SAKNAT ANSKAFFNINGSVÄRDE ELLER FÖR HÖGT UTFÖRDELAT VÄRDE"</formula>
    </cfRule>
  </conditionalFormatting>
  <conditionalFormatting sqref="I15">
    <cfRule type="cellIs" dxfId="3" priority="1" operator="equal">
      <formula>0</formula>
    </cfRule>
  </conditionalFormatting>
  <dataValidations count="2">
    <dataValidation type="whole" allowBlank="1" showInputMessage="1" showErrorMessage="1" error="Modellen kan hanter nyttjandeperioder mellan 0 och 200 år." sqref="E30 F29 F15:F27" xr:uid="{CE581257-2DAB-43DA-8E8E-59A2330D31D4}">
      <formula1>0</formula1>
      <formula2>200</formula2>
    </dataValidation>
    <dataValidation type="decimal" allowBlank="1" showInputMessage="1" showErrorMessage="1" sqref="F30 E15:E29" xr:uid="{8615581F-49ED-414E-9AC1-6203F59EEBDD}">
      <formula1>0</formula1>
      <formula2>1</formula2>
    </dataValidation>
  </dataValidations>
  <pageMargins left="0.7" right="0.7" top="0.75" bottom="0.75" header="0.3" footer="0.3"/>
  <pageSetup paperSize="9" orientation="portrait" r:id="rId1"/>
  <ignoredErrors>
    <ignoredError sqref="B40:B55 H40:H55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A67CA-C516-4727-B015-028021C61184}">
  <sheetPr codeName="Blad5">
    <tabColor rgb="FFFFFF00"/>
  </sheetPr>
  <dimension ref="A2:G108"/>
  <sheetViews>
    <sheetView workbookViewId="0">
      <pane ySplit="3" topLeftCell="A4" activePane="bottomLeft" state="frozen"/>
      <selection activeCell="F17" sqref="F17"/>
      <selection pane="bottomLeft" activeCell="D20" sqref="D20"/>
    </sheetView>
  </sheetViews>
  <sheetFormatPr defaultColWidth="9.140625" defaultRowHeight="14.25" outlineLevelRow="1" x14ac:dyDescent="0.2"/>
  <cols>
    <col min="1" max="1" width="40.7109375" style="6" customWidth="1"/>
    <col min="2" max="2" width="17.28515625" style="7" customWidth="1"/>
    <col min="3" max="3" width="7.5703125" style="6" customWidth="1"/>
    <col min="4" max="4" width="48.140625" style="6" bestFit="1" customWidth="1"/>
    <col min="5" max="5" width="19.7109375" style="6" customWidth="1"/>
    <col min="6" max="6" width="9.85546875" style="6" bestFit="1" customWidth="1"/>
    <col min="7" max="16384" width="9.140625" style="6"/>
  </cols>
  <sheetData>
    <row r="2" spans="1:5" ht="14.25" customHeight="1" x14ac:dyDescent="0.2">
      <c r="A2" s="25"/>
      <c r="C2" s="120"/>
    </row>
    <row r="3" spans="1:5" ht="29.25" thickBot="1" x14ac:dyDescent="0.25">
      <c r="B3" s="72" t="s">
        <v>5</v>
      </c>
      <c r="C3" s="120" t="s">
        <v>176</v>
      </c>
      <c r="D3" s="6" t="s">
        <v>188</v>
      </c>
      <c r="E3" s="8" t="s">
        <v>220</v>
      </c>
    </row>
    <row r="4" spans="1:5" ht="15.75" thickBot="1" x14ac:dyDescent="0.3">
      <c r="A4" s="73" t="s">
        <v>245</v>
      </c>
    </row>
    <row r="5" spans="1:5" x14ac:dyDescent="0.2">
      <c r="A5" s="10" t="s">
        <v>37</v>
      </c>
    </row>
    <row r="6" spans="1:5" x14ac:dyDescent="0.2">
      <c r="A6" s="6" t="s">
        <v>62</v>
      </c>
      <c r="B6" s="11"/>
      <c r="D6" s="6" t="s">
        <v>218</v>
      </c>
      <c r="E6" s="6" t="s">
        <v>221</v>
      </c>
    </row>
    <row r="7" spans="1:5" x14ac:dyDescent="0.2">
      <c r="A7" s="6" t="s">
        <v>23</v>
      </c>
      <c r="B7" s="11"/>
      <c r="D7" s="6" t="s">
        <v>166</v>
      </c>
    </row>
    <row r="8" spans="1:5" x14ac:dyDescent="0.2">
      <c r="A8" s="6" t="s">
        <v>24</v>
      </c>
      <c r="B8" s="11"/>
      <c r="D8" s="6" t="s">
        <v>166</v>
      </c>
    </row>
    <row r="9" spans="1:5" x14ac:dyDescent="0.2">
      <c r="A9" s="6" t="s">
        <v>25</v>
      </c>
      <c r="B9" s="11"/>
      <c r="D9" s="6" t="s">
        <v>166</v>
      </c>
    </row>
    <row r="10" spans="1:5" ht="15.75" thickBot="1" x14ac:dyDescent="0.3">
      <c r="A10" s="12" t="s">
        <v>26</v>
      </c>
      <c r="B10" s="74">
        <f>SUM(B6:B9)</f>
        <v>0</v>
      </c>
    </row>
    <row r="11" spans="1:5" ht="15.75" thickTop="1" x14ac:dyDescent="0.25">
      <c r="A11" s="12"/>
    </row>
    <row r="12" spans="1:5" x14ac:dyDescent="0.2">
      <c r="A12" s="10" t="s">
        <v>61</v>
      </c>
    </row>
    <row r="13" spans="1:5" ht="15" x14ac:dyDescent="0.25">
      <c r="A13" s="6" t="s">
        <v>57</v>
      </c>
      <c r="B13" s="7">
        <f>+B52</f>
        <v>0</v>
      </c>
      <c r="C13" s="117" t="s">
        <v>173</v>
      </c>
      <c r="D13" s="6" t="s">
        <v>219</v>
      </c>
      <c r="E13" s="6" t="s">
        <v>222</v>
      </c>
    </row>
    <row r="14" spans="1:5" ht="15" x14ac:dyDescent="0.25">
      <c r="A14" s="6" t="s">
        <v>35</v>
      </c>
      <c r="B14" s="21">
        <f>+B61</f>
        <v>0</v>
      </c>
      <c r="C14" s="118" t="s">
        <v>174</v>
      </c>
      <c r="D14" s="6" t="s">
        <v>163</v>
      </c>
    </row>
    <row r="15" spans="1:5" ht="15" x14ac:dyDescent="0.25">
      <c r="A15" s="6" t="s">
        <v>58</v>
      </c>
      <c r="B15" s="21">
        <f>+B68</f>
        <v>0</v>
      </c>
      <c r="C15" s="75" t="s">
        <v>175</v>
      </c>
      <c r="D15" s="6" t="s">
        <v>164</v>
      </c>
    </row>
    <row r="16" spans="1:5" ht="15" x14ac:dyDescent="0.25">
      <c r="A16" s="6" t="s">
        <v>59</v>
      </c>
      <c r="B16" s="21">
        <f>+B74</f>
        <v>0</v>
      </c>
      <c r="C16" s="119" t="s">
        <v>177</v>
      </c>
      <c r="D16" s="6" t="s">
        <v>165</v>
      </c>
      <c r="E16" s="6" t="s">
        <v>227</v>
      </c>
    </row>
    <row r="17" spans="1:5" ht="15" x14ac:dyDescent="0.25">
      <c r="A17" s="6" t="s">
        <v>52</v>
      </c>
      <c r="B17" s="7">
        <f>+B86</f>
        <v>0</v>
      </c>
      <c r="C17" s="116" t="s">
        <v>178</v>
      </c>
      <c r="D17" s="6" t="s">
        <v>224</v>
      </c>
      <c r="E17" s="6" t="s">
        <v>223</v>
      </c>
    </row>
    <row r="18" spans="1:5" ht="15.75" customHeight="1" thickBot="1" x14ac:dyDescent="0.3">
      <c r="A18" s="12" t="s">
        <v>27</v>
      </c>
      <c r="B18" s="74">
        <f>SUM(B13:B17)</f>
        <v>0</v>
      </c>
    </row>
    <row r="19" spans="1:5" ht="15.75" customHeight="1" thickTop="1" x14ac:dyDescent="0.2"/>
    <row r="20" spans="1:5" ht="15" x14ac:dyDescent="0.25">
      <c r="A20" s="12" t="s">
        <v>28</v>
      </c>
      <c r="B20" s="76">
        <f>+B10-B18</f>
        <v>0</v>
      </c>
    </row>
    <row r="22" spans="1:5" x14ac:dyDescent="0.2">
      <c r="A22" s="6" t="s">
        <v>36</v>
      </c>
      <c r="B22" s="77"/>
      <c r="D22" s="6" t="s">
        <v>187</v>
      </c>
    </row>
    <row r="23" spans="1:5" x14ac:dyDescent="0.2">
      <c r="A23" s="8"/>
      <c r="B23" s="8"/>
    </row>
    <row r="24" spans="1:5" ht="15" x14ac:dyDescent="0.25">
      <c r="A24" s="12" t="s">
        <v>60</v>
      </c>
      <c r="B24" s="78">
        <f>+B20-B22</f>
        <v>0</v>
      </c>
    </row>
    <row r="25" spans="1:5" ht="15" thickBot="1" x14ac:dyDescent="0.25">
      <c r="B25" s="21"/>
    </row>
    <row r="26" spans="1:5" ht="15.75" thickBot="1" x14ac:dyDescent="0.3">
      <c r="A26" s="73" t="s">
        <v>246</v>
      </c>
    </row>
    <row r="27" spans="1:5" ht="15" x14ac:dyDescent="0.25">
      <c r="A27" s="40"/>
    </row>
    <row r="28" spans="1:5" x14ac:dyDescent="0.2">
      <c r="A28" s="6" t="s">
        <v>26</v>
      </c>
      <c r="B28" s="7">
        <f>+B10</f>
        <v>0</v>
      </c>
      <c r="D28" s="6" t="s">
        <v>185</v>
      </c>
    </row>
    <row r="29" spans="1:5" x14ac:dyDescent="0.2">
      <c r="A29" s="6" t="s">
        <v>27</v>
      </c>
      <c r="B29" s="7">
        <f>-B18</f>
        <v>0</v>
      </c>
      <c r="D29" s="6" t="s">
        <v>185</v>
      </c>
    </row>
    <row r="30" spans="1:5" x14ac:dyDescent="0.2">
      <c r="A30" s="6" t="s">
        <v>34</v>
      </c>
      <c r="B30" s="21">
        <f>+B16</f>
        <v>0</v>
      </c>
      <c r="D30" s="6" t="s">
        <v>185</v>
      </c>
    </row>
    <row r="31" spans="1:5" ht="15" thickBot="1" x14ac:dyDescent="0.25">
      <c r="A31" s="6" t="s">
        <v>186</v>
      </c>
      <c r="B31" s="79">
        <f>SUM(B28:B30)</f>
        <v>0</v>
      </c>
    </row>
    <row r="32" spans="1:5" ht="15" thickTop="1" x14ac:dyDescent="0.2">
      <c r="B32" s="21"/>
    </row>
    <row r="33" spans="1:4" x14ac:dyDescent="0.2">
      <c r="A33" s="6" t="s">
        <v>30</v>
      </c>
      <c r="B33" s="21">
        <f>-B91</f>
        <v>0</v>
      </c>
      <c r="C33" s="115" t="s">
        <v>241</v>
      </c>
      <c r="D33" s="6" t="s">
        <v>104</v>
      </c>
    </row>
    <row r="34" spans="1:4" x14ac:dyDescent="0.2">
      <c r="A34" s="6" t="s">
        <v>31</v>
      </c>
      <c r="B34" s="11"/>
      <c r="D34" s="6" t="s">
        <v>187</v>
      </c>
    </row>
    <row r="36" spans="1:4" ht="15.75" thickBot="1" x14ac:dyDescent="0.3">
      <c r="A36" s="12" t="s">
        <v>32</v>
      </c>
      <c r="B36" s="74">
        <f>SUM(B31+B33+B34)</f>
        <v>0</v>
      </c>
    </row>
    <row r="37" spans="1:4" ht="15.75" thickTop="1" thickBot="1" x14ac:dyDescent="0.25"/>
    <row r="38" spans="1:4" ht="15.75" thickBot="1" x14ac:dyDescent="0.3">
      <c r="A38" s="80" t="s">
        <v>247</v>
      </c>
      <c r="B38" s="81"/>
    </row>
    <row r="40" spans="1:4" ht="15" x14ac:dyDescent="0.25">
      <c r="A40" s="40" t="s">
        <v>233</v>
      </c>
      <c r="B40" s="7" t="s">
        <v>2</v>
      </c>
      <c r="C40" s="117" t="s">
        <v>173</v>
      </c>
      <c r="D40" s="15" t="s">
        <v>167</v>
      </c>
    </row>
    <row r="41" spans="1:4" x14ac:dyDescent="0.2">
      <c r="A41" s="6" t="s">
        <v>38</v>
      </c>
      <c r="B41" s="11"/>
    </row>
    <row r="42" spans="1:4" x14ac:dyDescent="0.2">
      <c r="A42" s="6" t="s">
        <v>39</v>
      </c>
      <c r="B42" s="11"/>
    </row>
    <row r="43" spans="1:4" x14ac:dyDescent="0.2">
      <c r="A43" s="6" t="s">
        <v>40</v>
      </c>
      <c r="B43" s="11"/>
    </row>
    <row r="44" spans="1:4" x14ac:dyDescent="0.2">
      <c r="A44" s="6" t="s">
        <v>41</v>
      </c>
      <c r="B44" s="11"/>
    </row>
    <row r="45" spans="1:4" x14ac:dyDescent="0.2">
      <c r="A45" s="6" t="s">
        <v>42</v>
      </c>
      <c r="B45" s="11"/>
    </row>
    <row r="46" spans="1:4" x14ac:dyDescent="0.2">
      <c r="A46" s="6" t="s">
        <v>43</v>
      </c>
      <c r="B46" s="11"/>
    </row>
    <row r="47" spans="1:4" x14ac:dyDescent="0.2">
      <c r="A47" s="6" t="s">
        <v>44</v>
      </c>
      <c r="B47" s="11"/>
    </row>
    <row r="48" spans="1:4" x14ac:dyDescent="0.2">
      <c r="A48" s="6" t="s">
        <v>45</v>
      </c>
      <c r="B48" s="11"/>
    </row>
    <row r="49" spans="1:7" x14ac:dyDescent="0.2">
      <c r="A49" s="6" t="s">
        <v>46</v>
      </c>
      <c r="B49" s="11"/>
    </row>
    <row r="50" spans="1:7" x14ac:dyDescent="0.2">
      <c r="A50" s="6" t="s">
        <v>47</v>
      </c>
      <c r="B50" s="11"/>
    </row>
    <row r="51" spans="1:7" x14ac:dyDescent="0.2">
      <c r="A51" s="6" t="s">
        <v>56</v>
      </c>
      <c r="B51" s="11"/>
    </row>
    <row r="52" spans="1:7" ht="15.75" thickBot="1" x14ac:dyDescent="0.3">
      <c r="A52" s="12" t="s">
        <v>48</v>
      </c>
      <c r="B52" s="13">
        <f>SUM(B41:B51)</f>
        <v>0</v>
      </c>
    </row>
    <row r="53" spans="1:7" ht="15" thickTop="1" x14ac:dyDescent="0.2"/>
    <row r="54" spans="1:7" ht="15" x14ac:dyDescent="0.25">
      <c r="A54" s="40" t="s">
        <v>234</v>
      </c>
      <c r="C54" s="118" t="s">
        <v>174</v>
      </c>
    </row>
    <row r="56" spans="1:7" x14ac:dyDescent="0.2">
      <c r="A56" s="6" t="s">
        <v>136</v>
      </c>
      <c r="B56" s="7">
        <f>IF('Anskaffning Inmatning'!E33=1,'Anskaffning Inmatning'!I15,0)</f>
        <v>0</v>
      </c>
      <c r="D56" s="15" t="s">
        <v>291</v>
      </c>
    </row>
    <row r="57" spans="1:7" x14ac:dyDescent="0.2">
      <c r="A57" s="6" t="s">
        <v>133</v>
      </c>
      <c r="B57" s="11"/>
      <c r="D57" s="7" t="s">
        <v>290</v>
      </c>
      <c r="E57" s="112" t="str">
        <f>IF(('Anskaffning Inmatning'!E34)&gt;=1,'Anskaffning Inmatning'!D34,'Anskaffning Inmatning'!D33)</f>
        <v>K2</v>
      </c>
      <c r="F57" s="6" t="str">
        <f>IF(E57='Anskaffning Inmatning'!D33,'Res o K-flöde Utf Inmatning'!F100,'Res o K-flöde Utf Inmatning'!F101)</f>
        <v xml:space="preserve">K2 &amp; Ombildning= Reparationsbehovet skall fördelas </v>
      </c>
    </row>
    <row r="58" spans="1:7" x14ac:dyDescent="0.2">
      <c r="A58" s="6" t="s">
        <v>134</v>
      </c>
      <c r="B58" s="7">
        <f>IFERROR(+B56/B57,0)</f>
        <v>0</v>
      </c>
      <c r="E58" s="113">
        <f>IF(AND(B56&gt;0)*(B58=0)*('Anskaffning Inmatning'!I33=1),F100,0)</f>
        <v>0</v>
      </c>
      <c r="F58" s="45"/>
      <c r="G58" s="45"/>
    </row>
    <row r="59" spans="1:7" x14ac:dyDescent="0.2">
      <c r="A59" s="6" t="s">
        <v>342</v>
      </c>
      <c r="B59" s="7">
        <f>IF('Anskaffning Inmatning'!E34&gt;0,+'Avskrivningar Inmatning'!D40,0)</f>
        <v>0</v>
      </c>
      <c r="D59" s="7" t="s">
        <v>343</v>
      </c>
      <c r="E59" s="45"/>
    </row>
    <row r="60" spans="1:7" x14ac:dyDescent="0.2">
      <c r="A60" s="6" t="s">
        <v>180</v>
      </c>
      <c r="B60" s="11"/>
      <c r="D60" s="6" t="s">
        <v>179</v>
      </c>
    </row>
    <row r="61" spans="1:7" ht="15" thickBot="1" x14ac:dyDescent="0.25">
      <c r="A61" s="6" t="s">
        <v>135</v>
      </c>
      <c r="B61" s="13">
        <f>+B58+B60+B59</f>
        <v>0</v>
      </c>
    </row>
    <row r="62" spans="1:7" ht="15" thickTop="1" x14ac:dyDescent="0.2"/>
    <row r="63" spans="1:7" ht="15" x14ac:dyDescent="0.25">
      <c r="A63" s="40" t="s">
        <v>239</v>
      </c>
      <c r="C63" s="75" t="s">
        <v>175</v>
      </c>
    </row>
    <row r="64" spans="1:7" x14ac:dyDescent="0.2">
      <c r="A64" s="6" t="s">
        <v>92</v>
      </c>
      <c r="B64" s="11"/>
      <c r="D64" s="15" t="s">
        <v>344</v>
      </c>
    </row>
    <row r="65" spans="1:6" x14ac:dyDescent="0.2">
      <c r="A65" s="6" t="s">
        <v>50</v>
      </c>
      <c r="B65" s="11"/>
    </row>
    <row r="66" spans="1:6" ht="28.5" x14ac:dyDescent="0.2">
      <c r="A66" s="6" t="s">
        <v>143</v>
      </c>
      <c r="B66" s="11"/>
      <c r="D66" s="8" t="s">
        <v>144</v>
      </c>
    </row>
    <row r="67" spans="1:6" x14ac:dyDescent="0.2">
      <c r="A67" s="6" t="s">
        <v>18</v>
      </c>
      <c r="B67" s="11"/>
    </row>
    <row r="68" spans="1:6" ht="15.75" thickBot="1" x14ac:dyDescent="0.3">
      <c r="A68" s="12" t="s">
        <v>51</v>
      </c>
      <c r="B68" s="13">
        <f>SUM(B63:B67)</f>
        <v>0</v>
      </c>
    </row>
    <row r="69" spans="1:6" ht="15" thickTop="1" x14ac:dyDescent="0.2"/>
    <row r="71" spans="1:6" ht="15" x14ac:dyDescent="0.25">
      <c r="A71" s="40" t="s">
        <v>183</v>
      </c>
      <c r="C71" s="119" t="s">
        <v>287</v>
      </c>
    </row>
    <row r="72" spans="1:6" x14ac:dyDescent="0.2">
      <c r="A72" s="6" t="s">
        <v>172</v>
      </c>
      <c r="B72" s="7">
        <f>+B79+'Avskrivningar Inmatning'!C67</f>
        <v>0</v>
      </c>
      <c r="D72" s="7" t="s">
        <v>290</v>
      </c>
      <c r="E72" s="112" t="str">
        <f>IF(('Anskaffning Inmatning'!E34)&gt;=1,'Anskaffning Inmatning'!D34,'Anskaffning Inmatning'!D33)</f>
        <v>K2</v>
      </c>
      <c r="F72" s="6" t="str">
        <f>IF(E72='Anskaffning Inmatning'!D33,'Res o K-flöde Utf Inmatning'!F104,'Res o K-flöde Utf Inmatning'!F106)</f>
        <v>Uppgifter kan matas in direkt här använd R 4.1</v>
      </c>
    </row>
    <row r="73" spans="1:6" x14ac:dyDescent="0.2">
      <c r="A73" s="6" t="s">
        <v>98</v>
      </c>
      <c r="B73" s="11">
        <v>0</v>
      </c>
    </row>
    <row r="74" spans="1:6" ht="15" thickBot="1" x14ac:dyDescent="0.25">
      <c r="A74" s="6" t="s">
        <v>99</v>
      </c>
      <c r="B74" s="13">
        <f>SUM(B72:B73)</f>
        <v>0</v>
      </c>
    </row>
    <row r="75" spans="1:6" ht="15" thickTop="1" x14ac:dyDescent="0.2"/>
    <row r="76" spans="1:6" x14ac:dyDescent="0.2">
      <c r="A76" s="6" t="s">
        <v>184</v>
      </c>
    </row>
    <row r="77" spans="1:6" x14ac:dyDescent="0.2">
      <c r="A77" s="6" t="s">
        <v>101</v>
      </c>
      <c r="B77" s="7">
        <f>IF('Anskaffning Inmatning'!E33+'Anskaffning Inmatning'!I33&gt;=1,('Anskaffning Inmatning'!D14-'Anskaffning Inmatning'!D6+'Anskaffning Inmatning'!I14-'Anskaffning Inmatning'!I6),0)</f>
        <v>0</v>
      </c>
      <c r="D77" s="6" t="s">
        <v>232</v>
      </c>
    </row>
    <row r="78" spans="1:6" x14ac:dyDescent="0.2">
      <c r="A78" s="6" t="s">
        <v>102</v>
      </c>
      <c r="B78" s="82"/>
      <c r="D78" s="7" t="s">
        <v>290</v>
      </c>
      <c r="E78" s="112" t="str">
        <f>IF(('Anskaffning Inmatning'!E34)&gt;=1,'Anskaffning Inmatning'!D34,'Anskaffning Inmatning'!D33)</f>
        <v>K2</v>
      </c>
      <c r="F78" s="6" t="str">
        <f>IF(E78='Anskaffning Inmatning'!D33,'Res o K-flöde Utf Inmatning'!F105,'Res o K-flöde Utf Inmatning'!F106)</f>
        <v xml:space="preserve">Uppgifter kan matas in här </v>
      </c>
    </row>
    <row r="79" spans="1:6" x14ac:dyDescent="0.2">
      <c r="A79" s="6" t="s">
        <v>97</v>
      </c>
      <c r="B79" s="7">
        <f>IFERROR(+B77/B78,0)</f>
        <v>0</v>
      </c>
    </row>
    <row r="80" spans="1:6" x14ac:dyDescent="0.2">
      <c r="A80" s="6" t="s">
        <v>171</v>
      </c>
      <c r="B80" s="83">
        <f>IFERROR(+B79/B77,0)</f>
        <v>0</v>
      </c>
    </row>
    <row r="82" spans="1:5" ht="15" x14ac:dyDescent="0.25">
      <c r="A82" s="40" t="s">
        <v>240</v>
      </c>
      <c r="C82" s="116" t="s">
        <v>178</v>
      </c>
    </row>
    <row r="83" spans="1:5" x14ac:dyDescent="0.2">
      <c r="A83" s="6" t="s">
        <v>53</v>
      </c>
      <c r="B83" s="11"/>
      <c r="D83" s="6" t="s">
        <v>125</v>
      </c>
    </row>
    <row r="84" spans="1:5" x14ac:dyDescent="0.2">
      <c r="A84" s="6" t="s">
        <v>54</v>
      </c>
      <c r="B84" s="7">
        <f>+B93</f>
        <v>0</v>
      </c>
      <c r="C84" s="115" t="s">
        <v>241</v>
      </c>
      <c r="D84" s="6" t="s">
        <v>182</v>
      </c>
    </row>
    <row r="85" spans="1:5" x14ac:dyDescent="0.2">
      <c r="A85" s="6" t="s">
        <v>161</v>
      </c>
      <c r="B85" s="11"/>
      <c r="D85" s="6" t="s">
        <v>162</v>
      </c>
    </row>
    <row r="86" spans="1:5" ht="29.25" thickBot="1" x14ac:dyDescent="0.25">
      <c r="A86" s="6" t="s">
        <v>55</v>
      </c>
      <c r="B86" s="13">
        <f>-B83+B84+B85</f>
        <v>0</v>
      </c>
      <c r="D86" s="8" t="s">
        <v>126</v>
      </c>
    </row>
    <row r="87" spans="1:5" ht="15" thickTop="1" x14ac:dyDescent="0.2"/>
    <row r="88" spans="1:5" x14ac:dyDescent="0.2">
      <c r="A88" s="115" t="s">
        <v>242</v>
      </c>
      <c r="C88" s="115" t="s">
        <v>241</v>
      </c>
    </row>
    <row r="89" spans="1:5" x14ac:dyDescent="0.2">
      <c r="A89" s="6" t="s">
        <v>168</v>
      </c>
      <c r="B89" s="7">
        <f>+'Anskaffning Inmatning'!D20+'Anskaffning Inmatning'!I20</f>
        <v>0</v>
      </c>
    </row>
    <row r="90" spans="1:5" x14ac:dyDescent="0.2">
      <c r="A90" s="6" t="s">
        <v>103</v>
      </c>
      <c r="B90" s="11"/>
      <c r="C90" s="115" t="s">
        <v>243</v>
      </c>
      <c r="D90" s="6" t="s">
        <v>181</v>
      </c>
    </row>
    <row r="91" spans="1:5" x14ac:dyDescent="0.2">
      <c r="A91" s="6" t="s">
        <v>100</v>
      </c>
      <c r="B91" s="7">
        <f>IFERROR(ROUND(+B89/B90,-3),0)</f>
        <v>0</v>
      </c>
    </row>
    <row r="92" spans="1:5" x14ac:dyDescent="0.2">
      <c r="A92" s="6" t="s">
        <v>88</v>
      </c>
      <c r="B92" s="84"/>
      <c r="D92" s="6" t="s">
        <v>225</v>
      </c>
      <c r="E92" s="6" t="s">
        <v>226</v>
      </c>
    </row>
    <row r="93" spans="1:5" x14ac:dyDescent="0.2">
      <c r="A93" s="6" t="s">
        <v>160</v>
      </c>
      <c r="B93" s="7">
        <f>+B89*B92</f>
        <v>0</v>
      </c>
    </row>
    <row r="95" spans="1:5" x14ac:dyDescent="0.2">
      <c r="A95" s="115" t="s">
        <v>244</v>
      </c>
      <c r="B95" s="6"/>
      <c r="C95" s="115" t="s">
        <v>243</v>
      </c>
    </row>
    <row r="96" spans="1:5" x14ac:dyDescent="0.2">
      <c r="A96" s="6" t="s">
        <v>303</v>
      </c>
      <c r="B96" s="11"/>
    </row>
    <row r="97" spans="1:6" x14ac:dyDescent="0.2">
      <c r="A97" s="6" t="s">
        <v>169</v>
      </c>
      <c r="B97" s="7">
        <f>+B89</f>
        <v>0</v>
      </c>
    </row>
    <row r="98" spans="1:6" x14ac:dyDescent="0.2">
      <c r="A98" s="6" t="s">
        <v>170</v>
      </c>
      <c r="B98" s="7">
        <f>IFERROR(ROUND(B97/B96,0),0)</f>
        <v>0</v>
      </c>
    </row>
    <row r="100" spans="1:6" hidden="1" outlineLevel="1" x14ac:dyDescent="0.2">
      <c r="E100" s="6" t="s">
        <v>174</v>
      </c>
      <c r="F100" s="6" t="s">
        <v>292</v>
      </c>
    </row>
    <row r="101" spans="1:6" hidden="1" outlineLevel="1" x14ac:dyDescent="0.2">
      <c r="F101" s="6" t="s">
        <v>312</v>
      </c>
    </row>
    <row r="102" spans="1:6" hidden="1" outlineLevel="1" x14ac:dyDescent="0.2"/>
    <row r="103" spans="1:6" hidden="1" outlineLevel="1" x14ac:dyDescent="0.2"/>
    <row r="104" spans="1:6" hidden="1" outlineLevel="1" x14ac:dyDescent="0.2">
      <c r="E104" s="6" t="s">
        <v>296</v>
      </c>
      <c r="F104" s="6" t="s">
        <v>295</v>
      </c>
    </row>
    <row r="105" spans="1:6" hidden="1" outlineLevel="1" x14ac:dyDescent="0.2">
      <c r="E105" s="6" t="s">
        <v>288</v>
      </c>
      <c r="F105" s="6" t="s">
        <v>297</v>
      </c>
    </row>
    <row r="106" spans="1:6" hidden="1" outlineLevel="1" x14ac:dyDescent="0.2">
      <c r="E106" s="6" t="s">
        <v>289</v>
      </c>
      <c r="F106" s="6" t="s">
        <v>313</v>
      </c>
    </row>
    <row r="107" spans="1:6" hidden="1" outlineLevel="1" x14ac:dyDescent="0.2"/>
    <row r="108" spans="1:6" collapsed="1" x14ac:dyDescent="0.2"/>
  </sheetData>
  <sheetProtection algorithmName="SHA-512" hashValue="eScC5P0J6EeE1YoYrpw+UpYFmF2I2JYzj8WOt0SfkGh4gRclRyZ0+dKcmG5ycYPff09WMXze7SZndl1b7Jp+bQ==" saltValue="AzQRglqWXXiEsVd3LWpORQ==" spinCount="100000" sheet="1" objects="1" scenarios="1"/>
  <conditionalFormatting sqref="E58:E59">
    <cfRule type="cellIs" dxfId="2" priority="1" operator="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B2149-3FE7-4F79-851D-3C7212C711C6}">
  <sheetPr codeName="Blad6">
    <tabColor rgb="FFFFFF00"/>
  </sheetPr>
  <dimension ref="A1:T101"/>
  <sheetViews>
    <sheetView workbookViewId="0">
      <pane ySplit="2" topLeftCell="A3" activePane="bottomLeft" state="frozen"/>
      <selection activeCell="F17" sqref="F17"/>
      <selection pane="bottomLeft"/>
    </sheetView>
  </sheetViews>
  <sheetFormatPr defaultColWidth="9.140625" defaultRowHeight="14.25" outlineLevelRow="1" outlineLevelCol="1" x14ac:dyDescent="0.2"/>
  <cols>
    <col min="1" max="1" width="42.28515625" style="6" bestFit="1" customWidth="1"/>
    <col min="2" max="2" width="6.85546875" style="6" bestFit="1" customWidth="1"/>
    <col min="3" max="8" width="14.28515625" style="6" bestFit="1" customWidth="1"/>
    <col min="9" max="12" width="9.85546875" style="6" customWidth="1" outlineLevel="1"/>
    <col min="13" max="13" width="14.28515625" style="6" bestFit="1" customWidth="1"/>
    <col min="14" max="17" width="9.85546875" style="6" customWidth="1" outlineLevel="1"/>
    <col min="18" max="18" width="14.28515625" style="6" bestFit="1" customWidth="1"/>
    <col min="19" max="19" width="9.140625" style="6"/>
    <col min="20" max="20" width="43.140625" style="6" customWidth="1"/>
    <col min="21" max="16384" width="9.140625" style="6"/>
  </cols>
  <sheetData>
    <row r="1" spans="1:20" ht="15" thickBot="1" x14ac:dyDescent="0.25"/>
    <row r="2" spans="1:20" ht="15.75" thickBot="1" x14ac:dyDescent="0.3">
      <c r="A2" s="73" t="s">
        <v>76</v>
      </c>
      <c r="B2" s="6" t="s">
        <v>236</v>
      </c>
      <c r="C2" s="6" t="s">
        <v>63</v>
      </c>
      <c r="D2" s="6" t="s">
        <v>64</v>
      </c>
      <c r="E2" s="6" t="s">
        <v>65</v>
      </c>
      <c r="F2" s="6" t="s">
        <v>66</v>
      </c>
      <c r="G2" s="6" t="s">
        <v>67</v>
      </c>
      <c r="H2" s="6" t="s">
        <v>68</v>
      </c>
      <c r="I2" s="6" t="s">
        <v>79</v>
      </c>
      <c r="J2" s="6" t="s">
        <v>80</v>
      </c>
      <c r="K2" s="6" t="s">
        <v>81</v>
      </c>
      <c r="L2" s="6" t="s">
        <v>82</v>
      </c>
      <c r="M2" s="6" t="s">
        <v>69</v>
      </c>
      <c r="N2" s="6" t="s">
        <v>83</v>
      </c>
      <c r="O2" s="6" t="s">
        <v>84</v>
      </c>
      <c r="P2" s="6" t="s">
        <v>85</v>
      </c>
      <c r="Q2" s="6" t="s">
        <v>86</v>
      </c>
      <c r="R2" s="6" t="s">
        <v>87</v>
      </c>
      <c r="T2" s="6" t="s">
        <v>111</v>
      </c>
    </row>
    <row r="3" spans="1:20" x14ac:dyDescent="0.2">
      <c r="A3" s="85"/>
      <c r="B3" s="85"/>
    </row>
    <row r="4" spans="1:20" x14ac:dyDescent="0.2">
      <c r="A4" s="85" t="s">
        <v>138</v>
      </c>
      <c r="B4" s="85"/>
    </row>
    <row r="5" spans="1:20" x14ac:dyDescent="0.2">
      <c r="A5" s="110" t="s">
        <v>25</v>
      </c>
      <c r="B5" s="85"/>
      <c r="C5" s="7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T5" s="6" t="s">
        <v>202</v>
      </c>
    </row>
    <row r="6" spans="1:20" x14ac:dyDescent="0.2">
      <c r="A6" s="110" t="s">
        <v>189</v>
      </c>
      <c r="B6" s="85"/>
      <c r="C6" s="7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T6" s="6" t="s">
        <v>201</v>
      </c>
    </row>
    <row r="7" spans="1:20" x14ac:dyDescent="0.2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</row>
    <row r="8" spans="1:20" x14ac:dyDescent="0.2">
      <c r="A8" s="85" t="s">
        <v>194</v>
      </c>
      <c r="B8" s="85"/>
      <c r="C8" s="7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1:20" x14ac:dyDescent="0.2">
      <c r="A9" s="85" t="s">
        <v>360</v>
      </c>
      <c r="B9" s="85"/>
      <c r="C9" s="7"/>
      <c r="D9" s="7">
        <f>+'Avskrivningar Inmatning'!C41</f>
        <v>0</v>
      </c>
      <c r="E9" s="7">
        <f>+'Avskrivningar Inmatning'!C42</f>
        <v>0</v>
      </c>
      <c r="F9" s="7">
        <f>+'Avskrivningar Inmatning'!C43</f>
        <v>0</v>
      </c>
      <c r="G9" s="7">
        <f>+'Avskrivningar Inmatning'!C44</f>
        <v>0</v>
      </c>
      <c r="H9" s="7">
        <f>+'Avskrivningar Inmatning'!C45</f>
        <v>0</v>
      </c>
      <c r="I9" s="7">
        <f>+'Avskrivningar Inmatning'!C46</f>
        <v>0</v>
      </c>
      <c r="J9" s="7">
        <f>+'Avskrivningar Inmatning'!C47</f>
        <v>0</v>
      </c>
      <c r="K9" s="7">
        <f>+'Avskrivningar Inmatning'!C48</f>
        <v>0</v>
      </c>
      <c r="L9" s="7">
        <f>+'Avskrivningar Inmatning'!C49</f>
        <v>0</v>
      </c>
      <c r="M9" s="7">
        <f>+'Avskrivningar Inmatning'!C50</f>
        <v>0</v>
      </c>
      <c r="N9" s="7">
        <f>+'Avskrivningar Inmatning'!C51</f>
        <v>0</v>
      </c>
      <c r="O9" s="7">
        <f>+'Avskrivningar Inmatning'!C52</f>
        <v>0</v>
      </c>
      <c r="P9" s="7">
        <f>+'Avskrivningar Inmatning'!C53</f>
        <v>0</v>
      </c>
      <c r="Q9" s="7">
        <f>+'Avskrivningar Inmatning'!C54</f>
        <v>0</v>
      </c>
      <c r="R9" s="7">
        <f>+'Avskrivningar Inmatning'!C55</f>
        <v>0</v>
      </c>
    </row>
    <row r="10" spans="1:20" ht="15" thickBot="1" x14ac:dyDescent="0.25">
      <c r="A10" s="110" t="s">
        <v>361</v>
      </c>
      <c r="B10" s="85"/>
      <c r="C10" s="7"/>
      <c r="D10" s="13">
        <f>SUM(D8:D9)</f>
        <v>0</v>
      </c>
      <c r="E10" s="13">
        <f t="shared" ref="E10:R10" si="0">SUM(E8:E9)</f>
        <v>0</v>
      </c>
      <c r="F10" s="13">
        <f t="shared" si="0"/>
        <v>0</v>
      </c>
      <c r="G10" s="13">
        <f t="shared" si="0"/>
        <v>0</v>
      </c>
      <c r="H10" s="13">
        <f t="shared" si="0"/>
        <v>0</v>
      </c>
      <c r="I10" s="13">
        <f t="shared" si="0"/>
        <v>0</v>
      </c>
      <c r="J10" s="13">
        <f t="shared" si="0"/>
        <v>0</v>
      </c>
      <c r="K10" s="13">
        <f t="shared" si="0"/>
        <v>0</v>
      </c>
      <c r="L10" s="13">
        <f t="shared" si="0"/>
        <v>0</v>
      </c>
      <c r="M10" s="13">
        <f t="shared" si="0"/>
        <v>0</v>
      </c>
      <c r="N10" s="13">
        <f t="shared" si="0"/>
        <v>0</v>
      </c>
      <c r="O10" s="13">
        <f t="shared" si="0"/>
        <v>0</v>
      </c>
      <c r="P10" s="13">
        <f t="shared" si="0"/>
        <v>0</v>
      </c>
      <c r="Q10" s="13">
        <f t="shared" si="0"/>
        <v>0</v>
      </c>
      <c r="R10" s="13">
        <f t="shared" si="0"/>
        <v>0</v>
      </c>
      <c r="T10" s="6" t="s">
        <v>203</v>
      </c>
    </row>
    <row r="11" spans="1:20" ht="15" thickTop="1" x14ac:dyDescent="0.2">
      <c r="A11" s="85"/>
      <c r="B11" s="85"/>
    </row>
    <row r="12" spans="1:20" x14ac:dyDescent="0.2">
      <c r="A12" s="85" t="s">
        <v>190</v>
      </c>
      <c r="B12" s="85"/>
    </row>
    <row r="13" spans="1:20" x14ac:dyDescent="0.2">
      <c r="A13" s="6" t="s">
        <v>113</v>
      </c>
      <c r="B13" s="86">
        <v>0</v>
      </c>
      <c r="D13" s="87">
        <f>+B13</f>
        <v>0</v>
      </c>
      <c r="E13" s="87">
        <f t="shared" ref="E13:R13" si="1">+D13</f>
        <v>0</v>
      </c>
      <c r="F13" s="87">
        <f t="shared" si="1"/>
        <v>0</v>
      </c>
      <c r="G13" s="87">
        <f t="shared" si="1"/>
        <v>0</v>
      </c>
      <c r="H13" s="87">
        <f t="shared" si="1"/>
        <v>0</v>
      </c>
      <c r="I13" s="87">
        <f t="shared" si="1"/>
        <v>0</v>
      </c>
      <c r="J13" s="87">
        <f t="shared" si="1"/>
        <v>0</v>
      </c>
      <c r="K13" s="87">
        <f t="shared" si="1"/>
        <v>0</v>
      </c>
      <c r="L13" s="87">
        <f t="shared" si="1"/>
        <v>0</v>
      </c>
      <c r="M13" s="87">
        <f t="shared" si="1"/>
        <v>0</v>
      </c>
      <c r="N13" s="87">
        <f t="shared" si="1"/>
        <v>0</v>
      </c>
      <c r="O13" s="87">
        <f t="shared" si="1"/>
        <v>0</v>
      </c>
      <c r="P13" s="87">
        <f t="shared" si="1"/>
        <v>0</v>
      </c>
      <c r="Q13" s="87">
        <f t="shared" si="1"/>
        <v>0</v>
      </c>
      <c r="R13" s="87">
        <f t="shared" si="1"/>
        <v>0</v>
      </c>
      <c r="S13" s="6" t="s">
        <v>196</v>
      </c>
      <c r="T13" s="6" t="s">
        <v>235</v>
      </c>
    </row>
    <row r="14" spans="1:20" x14ac:dyDescent="0.2">
      <c r="A14" s="8" t="s">
        <v>114</v>
      </c>
      <c r="B14" s="8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6" t="s">
        <v>197</v>
      </c>
      <c r="T14" s="6" t="s">
        <v>195</v>
      </c>
    </row>
    <row r="15" spans="1:20" x14ac:dyDescent="0.2">
      <c r="A15" s="6" t="s">
        <v>117</v>
      </c>
      <c r="B15" s="87"/>
      <c r="D15" s="87">
        <f t="shared" ref="D15:R15" si="2">IF(D14&gt;0,D14,D13)</f>
        <v>0</v>
      </c>
      <c r="E15" s="87">
        <f t="shared" si="2"/>
        <v>0</v>
      </c>
      <c r="F15" s="87">
        <f t="shared" si="2"/>
        <v>0</v>
      </c>
      <c r="G15" s="87">
        <f t="shared" si="2"/>
        <v>0</v>
      </c>
      <c r="H15" s="87">
        <f t="shared" si="2"/>
        <v>0</v>
      </c>
      <c r="I15" s="87">
        <f t="shared" si="2"/>
        <v>0</v>
      </c>
      <c r="J15" s="87">
        <f t="shared" si="2"/>
        <v>0</v>
      </c>
      <c r="K15" s="87">
        <f t="shared" si="2"/>
        <v>0</v>
      </c>
      <c r="L15" s="87">
        <f t="shared" si="2"/>
        <v>0</v>
      </c>
      <c r="M15" s="87">
        <f t="shared" si="2"/>
        <v>0</v>
      </c>
      <c r="N15" s="87">
        <f t="shared" si="2"/>
        <v>0</v>
      </c>
      <c r="O15" s="87">
        <f t="shared" si="2"/>
        <v>0</v>
      </c>
      <c r="P15" s="87">
        <f t="shared" si="2"/>
        <v>0</v>
      </c>
      <c r="Q15" s="87">
        <f t="shared" si="2"/>
        <v>0</v>
      </c>
      <c r="R15" s="87">
        <f t="shared" si="2"/>
        <v>0</v>
      </c>
      <c r="T15" s="6" t="s">
        <v>198</v>
      </c>
    </row>
    <row r="16" spans="1:20" ht="16.5" customHeight="1" x14ac:dyDescent="0.2"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</row>
    <row r="17" spans="1:20" ht="15" x14ac:dyDescent="0.25">
      <c r="A17" s="10" t="s">
        <v>91</v>
      </c>
      <c r="B17" s="40"/>
    </row>
    <row r="18" spans="1:20" x14ac:dyDescent="0.2">
      <c r="A18" s="6" t="s">
        <v>119</v>
      </c>
      <c r="B18" s="86">
        <v>0.02</v>
      </c>
      <c r="D18" s="87">
        <f>+B18</f>
        <v>0.02</v>
      </c>
      <c r="E18" s="87">
        <f t="shared" ref="E18:R18" si="3">+D18</f>
        <v>0.02</v>
      </c>
      <c r="F18" s="87">
        <f t="shared" si="3"/>
        <v>0.02</v>
      </c>
      <c r="G18" s="87">
        <f t="shared" si="3"/>
        <v>0.02</v>
      </c>
      <c r="H18" s="87">
        <f t="shared" si="3"/>
        <v>0.02</v>
      </c>
      <c r="I18" s="87">
        <f t="shared" si="3"/>
        <v>0.02</v>
      </c>
      <c r="J18" s="87">
        <f t="shared" si="3"/>
        <v>0.02</v>
      </c>
      <c r="K18" s="87">
        <f t="shared" si="3"/>
        <v>0.02</v>
      </c>
      <c r="L18" s="87">
        <f t="shared" si="3"/>
        <v>0.02</v>
      </c>
      <c r="M18" s="87">
        <f t="shared" si="3"/>
        <v>0.02</v>
      </c>
      <c r="N18" s="87">
        <f t="shared" si="3"/>
        <v>0.02</v>
      </c>
      <c r="O18" s="87">
        <f t="shared" si="3"/>
        <v>0.02</v>
      </c>
      <c r="P18" s="87">
        <f t="shared" si="3"/>
        <v>0.02</v>
      </c>
      <c r="Q18" s="87">
        <f t="shared" si="3"/>
        <v>0.02</v>
      </c>
      <c r="R18" s="87">
        <f t="shared" si="3"/>
        <v>0.02</v>
      </c>
      <c r="S18" s="6" t="s">
        <v>199</v>
      </c>
    </row>
    <row r="19" spans="1:20" x14ac:dyDescent="0.2">
      <c r="A19" s="8" t="s">
        <v>120</v>
      </c>
      <c r="B19" s="8"/>
      <c r="C19" s="8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6" t="s">
        <v>200</v>
      </c>
    </row>
    <row r="20" spans="1:20" x14ac:dyDescent="0.2">
      <c r="A20" s="6" t="s">
        <v>121</v>
      </c>
      <c r="C20" s="87"/>
      <c r="D20" s="87">
        <f t="shared" ref="D20:R20" si="4">IF(D19&gt;0,D19,D18)</f>
        <v>0.02</v>
      </c>
      <c r="E20" s="87">
        <f t="shared" si="4"/>
        <v>0.02</v>
      </c>
      <c r="F20" s="87">
        <f t="shared" si="4"/>
        <v>0.02</v>
      </c>
      <c r="G20" s="87">
        <f t="shared" si="4"/>
        <v>0.02</v>
      </c>
      <c r="H20" s="87">
        <f t="shared" si="4"/>
        <v>0.02</v>
      </c>
      <c r="I20" s="87">
        <f t="shared" si="4"/>
        <v>0.02</v>
      </c>
      <c r="J20" s="87">
        <f t="shared" si="4"/>
        <v>0.02</v>
      </c>
      <c r="K20" s="87">
        <f t="shared" si="4"/>
        <v>0.02</v>
      </c>
      <c r="L20" s="87">
        <f t="shared" si="4"/>
        <v>0.02</v>
      </c>
      <c r="M20" s="87">
        <f t="shared" si="4"/>
        <v>0.02</v>
      </c>
      <c r="N20" s="87">
        <f t="shared" si="4"/>
        <v>0.02</v>
      </c>
      <c r="O20" s="87">
        <f t="shared" si="4"/>
        <v>0.02</v>
      </c>
      <c r="P20" s="87">
        <f t="shared" si="4"/>
        <v>0.02</v>
      </c>
      <c r="Q20" s="87">
        <f t="shared" si="4"/>
        <v>0.02</v>
      </c>
      <c r="R20" s="87">
        <f t="shared" si="4"/>
        <v>0.02</v>
      </c>
    </row>
    <row r="21" spans="1:20" x14ac:dyDescent="0.2"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</row>
    <row r="22" spans="1:20" x14ac:dyDescent="0.2">
      <c r="A22" s="85" t="s">
        <v>139</v>
      </c>
      <c r="B22" s="85"/>
    </row>
    <row r="23" spans="1:20" x14ac:dyDescent="0.2">
      <c r="A23" s="15" t="s">
        <v>140</v>
      </c>
      <c r="B23" s="85"/>
      <c r="C23" s="7">
        <f>+'Res o K-flöde Utf Inmatning'!B61</f>
        <v>0</v>
      </c>
      <c r="D23" s="7">
        <f>+D98</f>
        <v>0</v>
      </c>
      <c r="E23" s="7">
        <f t="shared" ref="E23:R23" si="5">+E98</f>
        <v>0</v>
      </c>
      <c r="F23" s="7">
        <f t="shared" si="5"/>
        <v>0</v>
      </c>
      <c r="G23" s="7">
        <f t="shared" si="5"/>
        <v>0</v>
      </c>
      <c r="H23" s="7">
        <f t="shared" si="5"/>
        <v>0</v>
      </c>
      <c r="I23" s="7">
        <f t="shared" si="5"/>
        <v>0</v>
      </c>
      <c r="J23" s="7">
        <f t="shared" si="5"/>
        <v>0</v>
      </c>
      <c r="K23" s="7">
        <f t="shared" si="5"/>
        <v>0</v>
      </c>
      <c r="L23" s="7">
        <f t="shared" si="5"/>
        <v>0</v>
      </c>
      <c r="M23" s="7">
        <f t="shared" si="5"/>
        <v>0</v>
      </c>
      <c r="N23" s="7">
        <f t="shared" si="5"/>
        <v>0</v>
      </c>
      <c r="O23" s="7">
        <f t="shared" si="5"/>
        <v>0</v>
      </c>
      <c r="P23" s="7">
        <f t="shared" si="5"/>
        <v>0</v>
      </c>
      <c r="Q23" s="7">
        <f>+Q98</f>
        <v>0</v>
      </c>
      <c r="R23" s="7">
        <f t="shared" si="5"/>
        <v>0</v>
      </c>
      <c r="T23" s="6" t="s">
        <v>204</v>
      </c>
    </row>
    <row r="24" spans="1:20" x14ac:dyDescent="0.2">
      <c r="A24" s="15" t="s">
        <v>141</v>
      </c>
      <c r="B24" s="85"/>
      <c r="C24" s="7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</row>
    <row r="25" spans="1:20" x14ac:dyDescent="0.2">
      <c r="A25" s="15" t="s">
        <v>142</v>
      </c>
      <c r="B25" s="85"/>
      <c r="D25" s="7">
        <f>SUM(D23:D24)</f>
        <v>0</v>
      </c>
      <c r="E25" s="7">
        <f t="shared" ref="E25:R25" si="6">SUM(E23:E24)</f>
        <v>0</v>
      </c>
      <c r="F25" s="7">
        <f t="shared" si="6"/>
        <v>0</v>
      </c>
      <c r="G25" s="7">
        <f t="shared" si="6"/>
        <v>0</v>
      </c>
      <c r="H25" s="7">
        <f t="shared" si="6"/>
        <v>0</v>
      </c>
      <c r="I25" s="7">
        <f t="shared" si="6"/>
        <v>0</v>
      </c>
      <c r="J25" s="7">
        <f t="shared" si="6"/>
        <v>0</v>
      </c>
      <c r="K25" s="7">
        <f t="shared" si="6"/>
        <v>0</v>
      </c>
      <c r="L25" s="7">
        <f t="shared" si="6"/>
        <v>0</v>
      </c>
      <c r="M25" s="7">
        <f t="shared" si="6"/>
        <v>0</v>
      </c>
      <c r="N25" s="7">
        <f t="shared" si="6"/>
        <v>0</v>
      </c>
      <c r="O25" s="7">
        <f t="shared" si="6"/>
        <v>0</v>
      </c>
      <c r="P25" s="7">
        <f t="shared" si="6"/>
        <v>0</v>
      </c>
      <c r="Q25" s="7">
        <f t="shared" si="6"/>
        <v>0</v>
      </c>
      <c r="R25" s="7">
        <f t="shared" si="6"/>
        <v>0</v>
      </c>
    </row>
    <row r="26" spans="1:20" x14ac:dyDescent="0.2">
      <c r="A26" s="85"/>
      <c r="B26" s="85"/>
    </row>
    <row r="27" spans="1:20" x14ac:dyDescent="0.2">
      <c r="A27" s="85" t="s">
        <v>129</v>
      </c>
      <c r="B27" s="85"/>
      <c r="C27" s="7">
        <f>+'Res o K-flöde Utf Inmatning'!B22</f>
        <v>0</v>
      </c>
      <c r="D27" s="7">
        <f>+C30</f>
        <v>0</v>
      </c>
      <c r="E27" s="7">
        <f>+D27+D28</f>
        <v>0</v>
      </c>
      <c r="F27" s="7">
        <f>+E27+E28</f>
        <v>0</v>
      </c>
      <c r="G27" s="7">
        <f t="shared" ref="G27:R27" si="7">+F27+F28</f>
        <v>0</v>
      </c>
      <c r="H27" s="7">
        <f t="shared" si="7"/>
        <v>0</v>
      </c>
      <c r="I27" s="7">
        <f t="shared" si="7"/>
        <v>0</v>
      </c>
      <c r="J27" s="7">
        <f t="shared" si="7"/>
        <v>0</v>
      </c>
      <c r="K27" s="7">
        <f t="shared" si="7"/>
        <v>0</v>
      </c>
      <c r="L27" s="7">
        <f t="shared" si="7"/>
        <v>0</v>
      </c>
      <c r="M27" s="7">
        <f t="shared" si="7"/>
        <v>0</v>
      </c>
      <c r="N27" s="7">
        <f t="shared" si="7"/>
        <v>0</v>
      </c>
      <c r="O27" s="7">
        <f t="shared" si="7"/>
        <v>0</v>
      </c>
      <c r="P27" s="7">
        <f t="shared" si="7"/>
        <v>0</v>
      </c>
      <c r="Q27" s="7">
        <f t="shared" si="7"/>
        <v>0</v>
      </c>
      <c r="R27" s="7">
        <f t="shared" si="7"/>
        <v>0</v>
      </c>
    </row>
    <row r="28" spans="1:20" x14ac:dyDescent="0.2">
      <c r="A28" s="15" t="s">
        <v>131</v>
      </c>
      <c r="B28" s="85"/>
      <c r="C28" s="85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T28" s="6" t="s">
        <v>205</v>
      </c>
    </row>
    <row r="29" spans="1:20" x14ac:dyDescent="0.2">
      <c r="A29" s="15" t="s">
        <v>132</v>
      </c>
      <c r="B29" s="85"/>
      <c r="C29" s="85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T29" s="6" t="s">
        <v>206</v>
      </c>
    </row>
    <row r="30" spans="1:20" x14ac:dyDescent="0.2">
      <c r="A30" s="15" t="s">
        <v>130</v>
      </c>
      <c r="B30" s="85"/>
      <c r="C30" s="7">
        <f>SUM(C27:C29)</f>
        <v>0</v>
      </c>
      <c r="D30" s="7">
        <f>SUM(D27:D29)</f>
        <v>0</v>
      </c>
      <c r="E30" s="7">
        <f>SUM(E27:E29)</f>
        <v>0</v>
      </c>
      <c r="F30" s="7">
        <f t="shared" ref="F30:R30" si="8">SUM(F27:F29)</f>
        <v>0</v>
      </c>
      <c r="G30" s="7">
        <f t="shared" si="8"/>
        <v>0</v>
      </c>
      <c r="H30" s="7">
        <f t="shared" si="8"/>
        <v>0</v>
      </c>
      <c r="I30" s="7">
        <f t="shared" si="8"/>
        <v>0</v>
      </c>
      <c r="J30" s="7">
        <f t="shared" si="8"/>
        <v>0</v>
      </c>
      <c r="K30" s="7">
        <f t="shared" si="8"/>
        <v>0</v>
      </c>
      <c r="L30" s="7">
        <f t="shared" si="8"/>
        <v>0</v>
      </c>
      <c r="M30" s="7">
        <f t="shared" si="8"/>
        <v>0</v>
      </c>
      <c r="N30" s="7">
        <f t="shared" si="8"/>
        <v>0</v>
      </c>
      <c r="O30" s="7">
        <f t="shared" si="8"/>
        <v>0</v>
      </c>
      <c r="P30" s="7">
        <f t="shared" si="8"/>
        <v>0</v>
      </c>
      <c r="Q30" s="7">
        <f t="shared" si="8"/>
        <v>0</v>
      </c>
      <c r="R30" s="7">
        <f t="shared" si="8"/>
        <v>0</v>
      </c>
    </row>
    <row r="31" spans="1:20" x14ac:dyDescent="0.2">
      <c r="A31" s="85"/>
      <c r="B31" s="85"/>
    </row>
    <row r="32" spans="1:20" x14ac:dyDescent="0.2">
      <c r="A32" s="85" t="s">
        <v>94</v>
      </c>
      <c r="B32" s="85"/>
      <c r="C32" s="7">
        <f>+'Res o K-flöde Utf Inmatning'!B91</f>
        <v>0</v>
      </c>
      <c r="D32" s="7">
        <f>+C35</f>
        <v>0</v>
      </c>
      <c r="E32" s="7">
        <f>+D32+D33</f>
        <v>0</v>
      </c>
      <c r="F32" s="7">
        <f>+E32+E33</f>
        <v>0</v>
      </c>
      <c r="G32" s="7">
        <f t="shared" ref="G32" si="9">+F32+F33</f>
        <v>0</v>
      </c>
      <c r="H32" s="7">
        <f t="shared" ref="H32" si="10">+G32+G33</f>
        <v>0</v>
      </c>
      <c r="I32" s="7">
        <f t="shared" ref="I32" si="11">+H32+H33</f>
        <v>0</v>
      </c>
      <c r="J32" s="7">
        <f t="shared" ref="J32" si="12">+I32+I33</f>
        <v>0</v>
      </c>
      <c r="K32" s="7">
        <f t="shared" ref="K32" si="13">+J32+J33</f>
        <v>0</v>
      </c>
      <c r="L32" s="7">
        <f t="shared" ref="L32" si="14">+K32+K33</f>
        <v>0</v>
      </c>
      <c r="M32" s="7">
        <f t="shared" ref="M32" si="15">+L32+L33</f>
        <v>0</v>
      </c>
      <c r="N32" s="7">
        <f t="shared" ref="N32" si="16">+M32+M33</f>
        <v>0</v>
      </c>
      <c r="O32" s="7">
        <f t="shared" ref="O32" si="17">+N32+N33</f>
        <v>0</v>
      </c>
      <c r="P32" s="7">
        <f t="shared" ref="P32" si="18">+O32+O33</f>
        <v>0</v>
      </c>
      <c r="Q32" s="7">
        <f t="shared" ref="Q32" si="19">+P32+P33</f>
        <v>0</v>
      </c>
      <c r="R32" s="7">
        <f t="shared" ref="R32" si="20">+Q32+Q33</f>
        <v>0</v>
      </c>
    </row>
    <row r="33" spans="1:20" x14ac:dyDescent="0.2">
      <c r="A33" s="15" t="s">
        <v>158</v>
      </c>
      <c r="B33" s="85"/>
      <c r="C33" s="85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T33" s="6" t="s">
        <v>207</v>
      </c>
    </row>
    <row r="34" spans="1:20" x14ac:dyDescent="0.2">
      <c r="A34" s="15" t="s">
        <v>159</v>
      </c>
      <c r="B34" s="85"/>
      <c r="C34" s="85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T34" s="6" t="s">
        <v>206</v>
      </c>
    </row>
    <row r="35" spans="1:20" x14ac:dyDescent="0.2">
      <c r="A35" s="15" t="s">
        <v>130</v>
      </c>
      <c r="B35" s="85"/>
      <c r="C35" s="7">
        <f>SUM(C32:C34)</f>
        <v>0</v>
      </c>
      <c r="D35" s="7">
        <f>SUM(D32:D34)</f>
        <v>0</v>
      </c>
      <c r="E35" s="7">
        <f>SUM(E32:E34)</f>
        <v>0</v>
      </c>
      <c r="F35" s="7">
        <f t="shared" ref="F35:R35" si="21">SUM(F32:F34)</f>
        <v>0</v>
      </c>
      <c r="G35" s="7">
        <f t="shared" si="21"/>
        <v>0</v>
      </c>
      <c r="H35" s="7">
        <f t="shared" si="21"/>
        <v>0</v>
      </c>
      <c r="I35" s="7">
        <f t="shared" si="21"/>
        <v>0</v>
      </c>
      <c r="J35" s="7">
        <f t="shared" si="21"/>
        <v>0</v>
      </c>
      <c r="K35" s="7">
        <f t="shared" si="21"/>
        <v>0</v>
      </c>
      <c r="L35" s="7">
        <f t="shared" si="21"/>
        <v>0</v>
      </c>
      <c r="M35" s="7">
        <f t="shared" si="21"/>
        <v>0</v>
      </c>
      <c r="N35" s="7">
        <f t="shared" si="21"/>
        <v>0</v>
      </c>
      <c r="O35" s="7">
        <f t="shared" si="21"/>
        <v>0</v>
      </c>
      <c r="P35" s="7">
        <f t="shared" si="21"/>
        <v>0</v>
      </c>
      <c r="Q35" s="7">
        <f t="shared" si="21"/>
        <v>0</v>
      </c>
      <c r="R35" s="7">
        <f t="shared" si="21"/>
        <v>0</v>
      </c>
    </row>
    <row r="36" spans="1:20" x14ac:dyDescent="0.2">
      <c r="A36" s="15"/>
      <c r="B36" s="85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</row>
    <row r="37" spans="1:20" ht="15" x14ac:dyDescent="0.25">
      <c r="A37" s="88" t="s">
        <v>90</v>
      </c>
      <c r="B37" s="88"/>
    </row>
    <row r="38" spans="1:20" x14ac:dyDescent="0.2">
      <c r="A38" s="6" t="s">
        <v>115</v>
      </c>
      <c r="C38" s="89">
        <f>+'Res o K-flöde Utf Inmatning'!B92</f>
        <v>0</v>
      </c>
      <c r="D38" s="89">
        <f>+C38</f>
        <v>0</v>
      </c>
      <c r="E38" s="89">
        <f t="shared" ref="E38:R38" si="22">+D38</f>
        <v>0</v>
      </c>
      <c r="F38" s="89">
        <f t="shared" si="22"/>
        <v>0</v>
      </c>
      <c r="G38" s="89">
        <f t="shared" si="22"/>
        <v>0</v>
      </c>
      <c r="H38" s="89">
        <f t="shared" si="22"/>
        <v>0</v>
      </c>
      <c r="I38" s="89">
        <f t="shared" si="22"/>
        <v>0</v>
      </c>
      <c r="J38" s="89">
        <f t="shared" si="22"/>
        <v>0</v>
      </c>
      <c r="K38" s="89">
        <f t="shared" si="22"/>
        <v>0</v>
      </c>
      <c r="L38" s="89">
        <f t="shared" si="22"/>
        <v>0</v>
      </c>
      <c r="M38" s="89">
        <f t="shared" si="22"/>
        <v>0</v>
      </c>
      <c r="N38" s="89">
        <f t="shared" si="22"/>
        <v>0</v>
      </c>
      <c r="O38" s="89">
        <f t="shared" si="22"/>
        <v>0</v>
      </c>
      <c r="P38" s="89">
        <f t="shared" si="22"/>
        <v>0</v>
      </c>
      <c r="Q38" s="89">
        <f t="shared" si="22"/>
        <v>0</v>
      </c>
      <c r="R38" s="89">
        <f t="shared" si="22"/>
        <v>0</v>
      </c>
      <c r="S38" s="6" t="s">
        <v>208</v>
      </c>
      <c r="T38" s="6" t="s">
        <v>89</v>
      </c>
    </row>
    <row r="39" spans="1:20" x14ac:dyDescent="0.2">
      <c r="A39" s="8" t="s">
        <v>116</v>
      </c>
      <c r="B39" s="8"/>
      <c r="C39" s="8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6" t="s">
        <v>209</v>
      </c>
      <c r="T39" s="6" t="s">
        <v>112</v>
      </c>
    </row>
    <row r="40" spans="1:20" x14ac:dyDescent="0.2">
      <c r="A40" s="6" t="s">
        <v>118</v>
      </c>
      <c r="C40" s="89">
        <f>IF(C39&lt;0,C39,C38)</f>
        <v>0</v>
      </c>
      <c r="D40" s="89">
        <f t="shared" ref="D40:R40" si="23">IF(D39&gt;0,D39,D38)</f>
        <v>0</v>
      </c>
      <c r="E40" s="89">
        <f t="shared" si="23"/>
        <v>0</v>
      </c>
      <c r="F40" s="89">
        <f t="shared" si="23"/>
        <v>0</v>
      </c>
      <c r="G40" s="89">
        <f t="shared" si="23"/>
        <v>0</v>
      </c>
      <c r="H40" s="89">
        <f t="shared" si="23"/>
        <v>0</v>
      </c>
      <c r="I40" s="89">
        <f t="shared" si="23"/>
        <v>0</v>
      </c>
      <c r="J40" s="89">
        <f t="shared" si="23"/>
        <v>0</v>
      </c>
      <c r="K40" s="89">
        <f t="shared" si="23"/>
        <v>0</v>
      </c>
      <c r="L40" s="89">
        <f t="shared" si="23"/>
        <v>0</v>
      </c>
      <c r="M40" s="89">
        <f t="shared" si="23"/>
        <v>0</v>
      </c>
      <c r="N40" s="89">
        <f t="shared" si="23"/>
        <v>0</v>
      </c>
      <c r="O40" s="89">
        <f t="shared" si="23"/>
        <v>0</v>
      </c>
      <c r="P40" s="89">
        <f t="shared" si="23"/>
        <v>0</v>
      </c>
      <c r="Q40" s="89">
        <f t="shared" si="23"/>
        <v>0</v>
      </c>
      <c r="R40" s="89">
        <f t="shared" si="23"/>
        <v>0</v>
      </c>
      <c r="T40" s="6" t="s">
        <v>210</v>
      </c>
    </row>
    <row r="41" spans="1:20" x14ac:dyDescent="0.2"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</row>
    <row r="42" spans="1:20" x14ac:dyDescent="0.2">
      <c r="A42" s="6" t="s">
        <v>93</v>
      </c>
      <c r="C42" s="7">
        <f>+'Anskaffning Inmatning'!D20+'Anskaffning Inmatning'!I20</f>
        <v>0</v>
      </c>
      <c r="D42" s="7">
        <f>+C42+C44+C43</f>
        <v>0</v>
      </c>
      <c r="E42" s="7">
        <f>+D42+D44+D43</f>
        <v>0</v>
      </c>
      <c r="F42" s="7">
        <f t="shared" ref="F42:R42" si="24">+E42+E44</f>
        <v>0</v>
      </c>
      <c r="G42" s="7">
        <f t="shared" si="24"/>
        <v>0</v>
      </c>
      <c r="H42" s="7">
        <f t="shared" si="24"/>
        <v>0</v>
      </c>
      <c r="I42" s="7">
        <f t="shared" si="24"/>
        <v>0</v>
      </c>
      <c r="J42" s="7">
        <f t="shared" si="24"/>
        <v>0</v>
      </c>
      <c r="K42" s="7">
        <f t="shared" si="24"/>
        <v>0</v>
      </c>
      <c r="L42" s="7">
        <f t="shared" si="24"/>
        <v>0</v>
      </c>
      <c r="M42" s="7">
        <f t="shared" si="24"/>
        <v>0</v>
      </c>
      <c r="N42" s="7">
        <f t="shared" si="24"/>
        <v>0</v>
      </c>
      <c r="O42" s="7">
        <f t="shared" si="24"/>
        <v>0</v>
      </c>
      <c r="P42" s="7">
        <f t="shared" si="24"/>
        <v>0</v>
      </c>
      <c r="Q42" s="7">
        <f t="shared" si="24"/>
        <v>0</v>
      </c>
      <c r="R42" s="7">
        <f t="shared" si="24"/>
        <v>0</v>
      </c>
    </row>
    <row r="43" spans="1:20" x14ac:dyDescent="0.2">
      <c r="A43" s="6" t="s">
        <v>362</v>
      </c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</row>
    <row r="44" spans="1:20" x14ac:dyDescent="0.2">
      <c r="A44" s="6" t="s">
        <v>94</v>
      </c>
      <c r="C44" s="7">
        <f t="shared" ref="C44:R44" si="25">-C35</f>
        <v>0</v>
      </c>
      <c r="D44" s="7">
        <f t="shared" si="25"/>
        <v>0</v>
      </c>
      <c r="E44" s="7">
        <f t="shared" si="25"/>
        <v>0</v>
      </c>
      <c r="F44" s="7">
        <f t="shared" si="25"/>
        <v>0</v>
      </c>
      <c r="G44" s="7">
        <f t="shared" si="25"/>
        <v>0</v>
      </c>
      <c r="H44" s="7">
        <f t="shared" si="25"/>
        <v>0</v>
      </c>
      <c r="I44" s="7">
        <f t="shared" si="25"/>
        <v>0</v>
      </c>
      <c r="J44" s="7">
        <f t="shared" si="25"/>
        <v>0</v>
      </c>
      <c r="K44" s="7">
        <f t="shared" si="25"/>
        <v>0</v>
      </c>
      <c r="L44" s="7">
        <f t="shared" si="25"/>
        <v>0</v>
      </c>
      <c r="M44" s="7">
        <f t="shared" si="25"/>
        <v>0</v>
      </c>
      <c r="N44" s="7">
        <f t="shared" si="25"/>
        <v>0</v>
      </c>
      <c r="O44" s="7">
        <f t="shared" si="25"/>
        <v>0</v>
      </c>
      <c r="P44" s="7">
        <f t="shared" si="25"/>
        <v>0</v>
      </c>
      <c r="Q44" s="7">
        <f t="shared" si="25"/>
        <v>0</v>
      </c>
      <c r="R44" s="7">
        <f t="shared" si="25"/>
        <v>0</v>
      </c>
    </row>
    <row r="45" spans="1:20" x14ac:dyDescent="0.2">
      <c r="A45" s="6" t="s">
        <v>88</v>
      </c>
      <c r="C45" s="32">
        <f>+C38</f>
        <v>0</v>
      </c>
      <c r="D45" s="32">
        <f t="shared" ref="D45:R45" si="26">+D40</f>
        <v>0</v>
      </c>
      <c r="E45" s="32">
        <f t="shared" si="26"/>
        <v>0</v>
      </c>
      <c r="F45" s="32">
        <f t="shared" si="26"/>
        <v>0</v>
      </c>
      <c r="G45" s="32">
        <f t="shared" si="26"/>
        <v>0</v>
      </c>
      <c r="H45" s="32">
        <f t="shared" si="26"/>
        <v>0</v>
      </c>
      <c r="I45" s="32">
        <f t="shared" si="26"/>
        <v>0</v>
      </c>
      <c r="J45" s="32">
        <f t="shared" si="26"/>
        <v>0</v>
      </c>
      <c r="K45" s="32">
        <f t="shared" si="26"/>
        <v>0</v>
      </c>
      <c r="L45" s="32">
        <f t="shared" si="26"/>
        <v>0</v>
      </c>
      <c r="M45" s="32">
        <f t="shared" si="26"/>
        <v>0</v>
      </c>
      <c r="N45" s="32">
        <f t="shared" si="26"/>
        <v>0</v>
      </c>
      <c r="O45" s="32">
        <f t="shared" si="26"/>
        <v>0</v>
      </c>
      <c r="P45" s="32">
        <f t="shared" si="26"/>
        <v>0</v>
      </c>
      <c r="Q45" s="32">
        <f t="shared" si="26"/>
        <v>0</v>
      </c>
      <c r="R45" s="32">
        <f t="shared" si="26"/>
        <v>0</v>
      </c>
    </row>
    <row r="46" spans="1:20" x14ac:dyDescent="0.2"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</row>
    <row r="47" spans="1:20" x14ac:dyDescent="0.2">
      <c r="A47" s="6" t="s">
        <v>213</v>
      </c>
      <c r="C47" s="7">
        <f>C42*C40</f>
        <v>0</v>
      </c>
      <c r="D47" s="7">
        <f>ROUND(D42*D40,-3)</f>
        <v>0</v>
      </c>
      <c r="E47" s="7">
        <f t="shared" ref="E47:Q47" si="27">ROUND(E42*E40,-3)</f>
        <v>0</v>
      </c>
      <c r="F47" s="7">
        <f t="shared" si="27"/>
        <v>0</v>
      </c>
      <c r="G47" s="7">
        <f t="shared" si="27"/>
        <v>0</v>
      </c>
      <c r="H47" s="7">
        <f t="shared" si="27"/>
        <v>0</v>
      </c>
      <c r="I47" s="7">
        <f t="shared" si="27"/>
        <v>0</v>
      </c>
      <c r="J47" s="7">
        <f t="shared" si="27"/>
        <v>0</v>
      </c>
      <c r="K47" s="7">
        <f t="shared" si="27"/>
        <v>0</v>
      </c>
      <c r="L47" s="7">
        <f t="shared" si="27"/>
        <v>0</v>
      </c>
      <c r="M47" s="7">
        <f t="shared" si="27"/>
        <v>0</v>
      </c>
      <c r="N47" s="7">
        <f t="shared" si="27"/>
        <v>0</v>
      </c>
      <c r="O47" s="7">
        <f t="shared" si="27"/>
        <v>0</v>
      </c>
      <c r="P47" s="7">
        <f t="shared" si="27"/>
        <v>0</v>
      </c>
      <c r="Q47" s="7">
        <f t="shared" si="27"/>
        <v>0</v>
      </c>
      <c r="R47" s="7">
        <f>ROUND(R42*R40,-3)</f>
        <v>0</v>
      </c>
    </row>
    <row r="48" spans="1:20" x14ac:dyDescent="0.2">
      <c r="A48" s="6" t="s">
        <v>212</v>
      </c>
      <c r="C48" s="7">
        <f>+C6</f>
        <v>0</v>
      </c>
      <c r="D48" s="7">
        <f>D6</f>
        <v>0</v>
      </c>
      <c r="E48" s="7">
        <f t="shared" ref="E48:R48" si="28">+E6</f>
        <v>0</v>
      </c>
      <c r="F48" s="7">
        <f t="shared" si="28"/>
        <v>0</v>
      </c>
      <c r="G48" s="7">
        <f t="shared" si="28"/>
        <v>0</v>
      </c>
      <c r="H48" s="7">
        <f t="shared" si="28"/>
        <v>0</v>
      </c>
      <c r="I48" s="7">
        <f t="shared" si="28"/>
        <v>0</v>
      </c>
      <c r="J48" s="7">
        <f t="shared" si="28"/>
        <v>0</v>
      </c>
      <c r="K48" s="7">
        <f t="shared" si="28"/>
        <v>0</v>
      </c>
      <c r="L48" s="7">
        <f t="shared" si="28"/>
        <v>0</v>
      </c>
      <c r="M48" s="7">
        <f t="shared" si="28"/>
        <v>0</v>
      </c>
      <c r="N48" s="7">
        <f t="shared" si="28"/>
        <v>0</v>
      </c>
      <c r="O48" s="7">
        <f t="shared" si="28"/>
        <v>0</v>
      </c>
      <c r="P48" s="7">
        <f t="shared" si="28"/>
        <v>0</v>
      </c>
      <c r="Q48" s="7">
        <f t="shared" si="28"/>
        <v>0</v>
      </c>
      <c r="R48" s="7">
        <f t="shared" si="28"/>
        <v>0</v>
      </c>
    </row>
    <row r="49" spans="1:20" x14ac:dyDescent="0.2">
      <c r="A49" s="6" t="s">
        <v>211</v>
      </c>
      <c r="C49" s="90">
        <f>+C47-C48</f>
        <v>0</v>
      </c>
      <c r="D49" s="90">
        <f t="shared" ref="D49:R49" si="29">+D47-D48</f>
        <v>0</v>
      </c>
      <c r="E49" s="90">
        <f t="shared" si="29"/>
        <v>0</v>
      </c>
      <c r="F49" s="90">
        <f t="shared" si="29"/>
        <v>0</v>
      </c>
      <c r="G49" s="90">
        <f t="shared" si="29"/>
        <v>0</v>
      </c>
      <c r="H49" s="90">
        <f t="shared" si="29"/>
        <v>0</v>
      </c>
      <c r="I49" s="90">
        <f t="shared" si="29"/>
        <v>0</v>
      </c>
      <c r="J49" s="90">
        <f t="shared" si="29"/>
        <v>0</v>
      </c>
      <c r="K49" s="90">
        <f t="shared" si="29"/>
        <v>0</v>
      </c>
      <c r="L49" s="90">
        <f t="shared" si="29"/>
        <v>0</v>
      </c>
      <c r="M49" s="90">
        <f t="shared" si="29"/>
        <v>0</v>
      </c>
      <c r="N49" s="90">
        <f t="shared" si="29"/>
        <v>0</v>
      </c>
      <c r="O49" s="90">
        <f t="shared" si="29"/>
        <v>0</v>
      </c>
      <c r="P49" s="90">
        <f t="shared" si="29"/>
        <v>0</v>
      </c>
      <c r="Q49" s="90">
        <f t="shared" si="29"/>
        <v>0</v>
      </c>
      <c r="R49" s="90">
        <f t="shared" si="29"/>
        <v>0</v>
      </c>
    </row>
    <row r="52" spans="1:20" ht="15" x14ac:dyDescent="0.25">
      <c r="A52" s="40" t="s">
        <v>192</v>
      </c>
      <c r="B52" s="7"/>
      <c r="C52" s="7"/>
    </row>
    <row r="53" spans="1:20" x14ac:dyDescent="0.2">
      <c r="A53" s="6" t="s">
        <v>38</v>
      </c>
      <c r="C53" s="7">
        <f>+'Res o K-flöde Utf Inmatning'!B41</f>
        <v>0</v>
      </c>
      <c r="D53" s="91">
        <f t="shared" ref="D53:R53" si="30">ROUNDUP(C53*(1+D20),-2)</f>
        <v>0</v>
      </c>
      <c r="E53" s="91">
        <f t="shared" si="30"/>
        <v>0</v>
      </c>
      <c r="F53" s="91">
        <f t="shared" si="30"/>
        <v>0</v>
      </c>
      <c r="G53" s="91">
        <f t="shared" si="30"/>
        <v>0</v>
      </c>
      <c r="H53" s="91">
        <f t="shared" si="30"/>
        <v>0</v>
      </c>
      <c r="I53" s="91">
        <f t="shared" si="30"/>
        <v>0</v>
      </c>
      <c r="J53" s="91">
        <f t="shared" si="30"/>
        <v>0</v>
      </c>
      <c r="K53" s="91">
        <f t="shared" si="30"/>
        <v>0</v>
      </c>
      <c r="L53" s="91">
        <f t="shared" si="30"/>
        <v>0</v>
      </c>
      <c r="M53" s="91">
        <f t="shared" si="30"/>
        <v>0</v>
      </c>
      <c r="N53" s="91">
        <f t="shared" si="30"/>
        <v>0</v>
      </c>
      <c r="O53" s="91">
        <f t="shared" si="30"/>
        <v>0</v>
      </c>
      <c r="P53" s="91">
        <f t="shared" si="30"/>
        <v>0</v>
      </c>
      <c r="Q53" s="91">
        <f t="shared" si="30"/>
        <v>0</v>
      </c>
      <c r="R53" s="91">
        <f t="shared" si="30"/>
        <v>0</v>
      </c>
      <c r="T53" s="6" t="s">
        <v>122</v>
      </c>
    </row>
    <row r="54" spans="1:20" x14ac:dyDescent="0.2">
      <c r="A54" s="6" t="s">
        <v>39</v>
      </c>
      <c r="C54" s="7">
        <f>+'Res o K-flöde Utf Inmatning'!B42</f>
        <v>0</v>
      </c>
      <c r="D54" s="91">
        <f t="shared" ref="D54:R54" si="31">ROUNDUP(C54*(1+D20),-2)</f>
        <v>0</v>
      </c>
      <c r="E54" s="91">
        <f t="shared" si="31"/>
        <v>0</v>
      </c>
      <c r="F54" s="91">
        <f t="shared" si="31"/>
        <v>0</v>
      </c>
      <c r="G54" s="91">
        <f t="shared" si="31"/>
        <v>0</v>
      </c>
      <c r="H54" s="91">
        <f t="shared" si="31"/>
        <v>0</v>
      </c>
      <c r="I54" s="91">
        <f t="shared" si="31"/>
        <v>0</v>
      </c>
      <c r="J54" s="91">
        <f t="shared" si="31"/>
        <v>0</v>
      </c>
      <c r="K54" s="91">
        <f t="shared" si="31"/>
        <v>0</v>
      </c>
      <c r="L54" s="91">
        <f t="shared" si="31"/>
        <v>0</v>
      </c>
      <c r="M54" s="91">
        <f t="shared" si="31"/>
        <v>0</v>
      </c>
      <c r="N54" s="91">
        <f t="shared" si="31"/>
        <v>0</v>
      </c>
      <c r="O54" s="91">
        <f t="shared" si="31"/>
        <v>0</v>
      </c>
      <c r="P54" s="91">
        <f t="shared" si="31"/>
        <v>0</v>
      </c>
      <c r="Q54" s="91">
        <f t="shared" si="31"/>
        <v>0</v>
      </c>
      <c r="R54" s="91">
        <f t="shared" si="31"/>
        <v>0</v>
      </c>
      <c r="T54" s="6" t="s">
        <v>123</v>
      </c>
    </row>
    <row r="55" spans="1:20" x14ac:dyDescent="0.2">
      <c r="A55" s="6" t="s">
        <v>40</v>
      </c>
      <c r="C55" s="7">
        <f>+'Res o K-flöde Utf Inmatning'!B43</f>
        <v>0</v>
      </c>
      <c r="D55" s="91">
        <f t="shared" ref="D55:R55" si="32">ROUNDUP(C55*(1+D20),-2)</f>
        <v>0</v>
      </c>
      <c r="E55" s="91">
        <f>ROUNDUP(D55*(1+E20),-2)</f>
        <v>0</v>
      </c>
      <c r="F55" s="91">
        <f t="shared" si="32"/>
        <v>0</v>
      </c>
      <c r="G55" s="91">
        <f t="shared" si="32"/>
        <v>0</v>
      </c>
      <c r="H55" s="91">
        <f t="shared" si="32"/>
        <v>0</v>
      </c>
      <c r="I55" s="91">
        <f t="shared" si="32"/>
        <v>0</v>
      </c>
      <c r="J55" s="91">
        <f t="shared" si="32"/>
        <v>0</v>
      </c>
      <c r="K55" s="91">
        <f t="shared" si="32"/>
        <v>0</v>
      </c>
      <c r="L55" s="91">
        <f t="shared" si="32"/>
        <v>0</v>
      </c>
      <c r="M55" s="91">
        <f t="shared" si="32"/>
        <v>0</v>
      </c>
      <c r="N55" s="91">
        <f t="shared" si="32"/>
        <v>0</v>
      </c>
      <c r="O55" s="91">
        <f t="shared" si="32"/>
        <v>0</v>
      </c>
      <c r="P55" s="91">
        <f t="shared" si="32"/>
        <v>0</v>
      </c>
      <c r="Q55" s="91">
        <f t="shared" si="32"/>
        <v>0</v>
      </c>
      <c r="R55" s="91">
        <f t="shared" si="32"/>
        <v>0</v>
      </c>
      <c r="T55" s="6" t="s">
        <v>193</v>
      </c>
    </row>
    <row r="56" spans="1:20" x14ac:dyDescent="0.2">
      <c r="A56" s="6" t="s">
        <v>41</v>
      </c>
      <c r="C56" s="7">
        <f>+'Res o K-flöde Utf Inmatning'!B44</f>
        <v>0</v>
      </c>
      <c r="D56" s="91">
        <f t="shared" ref="D56:R56" si="33">ROUNDUP(C56*(1+D20),-2)</f>
        <v>0</v>
      </c>
      <c r="E56" s="91">
        <f t="shared" si="33"/>
        <v>0</v>
      </c>
      <c r="F56" s="91">
        <f t="shared" si="33"/>
        <v>0</v>
      </c>
      <c r="G56" s="91">
        <f t="shared" si="33"/>
        <v>0</v>
      </c>
      <c r="H56" s="91">
        <f t="shared" si="33"/>
        <v>0</v>
      </c>
      <c r="I56" s="91">
        <f t="shared" si="33"/>
        <v>0</v>
      </c>
      <c r="J56" s="91">
        <f t="shared" si="33"/>
        <v>0</v>
      </c>
      <c r="K56" s="91">
        <f t="shared" si="33"/>
        <v>0</v>
      </c>
      <c r="L56" s="91">
        <f t="shared" si="33"/>
        <v>0</v>
      </c>
      <c r="M56" s="91">
        <f t="shared" si="33"/>
        <v>0</v>
      </c>
      <c r="N56" s="91">
        <f t="shared" si="33"/>
        <v>0</v>
      </c>
      <c r="O56" s="91">
        <f t="shared" si="33"/>
        <v>0</v>
      </c>
      <c r="P56" s="91">
        <f t="shared" si="33"/>
        <v>0</v>
      </c>
      <c r="Q56" s="91">
        <f t="shared" si="33"/>
        <v>0</v>
      </c>
      <c r="R56" s="91">
        <f t="shared" si="33"/>
        <v>0</v>
      </c>
    </row>
    <row r="57" spans="1:20" x14ac:dyDescent="0.2">
      <c r="A57" s="6" t="s">
        <v>42</v>
      </c>
      <c r="C57" s="7">
        <f>+'Res o K-flöde Utf Inmatning'!B45</f>
        <v>0</v>
      </c>
      <c r="D57" s="91">
        <f t="shared" ref="D57:R57" si="34">ROUNDUP(C57*(1+D20),-2)</f>
        <v>0</v>
      </c>
      <c r="E57" s="91">
        <f t="shared" si="34"/>
        <v>0</v>
      </c>
      <c r="F57" s="91">
        <f t="shared" si="34"/>
        <v>0</v>
      </c>
      <c r="G57" s="91">
        <f t="shared" si="34"/>
        <v>0</v>
      </c>
      <c r="H57" s="91">
        <f t="shared" si="34"/>
        <v>0</v>
      </c>
      <c r="I57" s="91">
        <f t="shared" si="34"/>
        <v>0</v>
      </c>
      <c r="J57" s="91">
        <f t="shared" si="34"/>
        <v>0</v>
      </c>
      <c r="K57" s="91">
        <f t="shared" si="34"/>
        <v>0</v>
      </c>
      <c r="L57" s="91">
        <f t="shared" si="34"/>
        <v>0</v>
      </c>
      <c r="M57" s="91">
        <f t="shared" si="34"/>
        <v>0</v>
      </c>
      <c r="N57" s="91">
        <f t="shared" si="34"/>
        <v>0</v>
      </c>
      <c r="O57" s="91">
        <f t="shared" si="34"/>
        <v>0</v>
      </c>
      <c r="P57" s="91">
        <f t="shared" si="34"/>
        <v>0</v>
      </c>
      <c r="Q57" s="91">
        <f t="shared" si="34"/>
        <v>0</v>
      </c>
      <c r="R57" s="91">
        <f t="shared" si="34"/>
        <v>0</v>
      </c>
    </row>
    <row r="58" spans="1:20" x14ac:dyDescent="0.2">
      <c r="A58" s="6" t="s">
        <v>43</v>
      </c>
      <c r="C58" s="7">
        <f>+'Res o K-flöde Utf Inmatning'!B46</f>
        <v>0</v>
      </c>
      <c r="D58" s="91">
        <f t="shared" ref="D58:R58" si="35">ROUNDUP(C58*(1+D20),-2)</f>
        <v>0</v>
      </c>
      <c r="E58" s="91">
        <f t="shared" si="35"/>
        <v>0</v>
      </c>
      <c r="F58" s="91">
        <f t="shared" si="35"/>
        <v>0</v>
      </c>
      <c r="G58" s="91">
        <f t="shared" si="35"/>
        <v>0</v>
      </c>
      <c r="H58" s="91">
        <f t="shared" si="35"/>
        <v>0</v>
      </c>
      <c r="I58" s="91">
        <f t="shared" si="35"/>
        <v>0</v>
      </c>
      <c r="J58" s="91">
        <f t="shared" si="35"/>
        <v>0</v>
      </c>
      <c r="K58" s="91">
        <f t="shared" si="35"/>
        <v>0</v>
      </c>
      <c r="L58" s="91">
        <f t="shared" si="35"/>
        <v>0</v>
      </c>
      <c r="M58" s="91">
        <f t="shared" si="35"/>
        <v>0</v>
      </c>
      <c r="N58" s="91">
        <f t="shared" si="35"/>
        <v>0</v>
      </c>
      <c r="O58" s="91">
        <f t="shared" si="35"/>
        <v>0</v>
      </c>
      <c r="P58" s="91">
        <f t="shared" si="35"/>
        <v>0</v>
      </c>
      <c r="Q58" s="91">
        <f t="shared" si="35"/>
        <v>0</v>
      </c>
      <c r="R58" s="91">
        <f t="shared" si="35"/>
        <v>0</v>
      </c>
    </row>
    <row r="59" spans="1:20" x14ac:dyDescent="0.2">
      <c r="A59" s="6" t="s">
        <v>44</v>
      </c>
      <c r="C59" s="7">
        <f>+'Res o K-flöde Utf Inmatning'!B47</f>
        <v>0</v>
      </c>
      <c r="D59" s="91">
        <f t="shared" ref="D59:R59" si="36">ROUNDUP(C59*(1+D20),-2)</f>
        <v>0</v>
      </c>
      <c r="E59" s="91">
        <f t="shared" si="36"/>
        <v>0</v>
      </c>
      <c r="F59" s="91">
        <f t="shared" si="36"/>
        <v>0</v>
      </c>
      <c r="G59" s="91">
        <f t="shared" si="36"/>
        <v>0</v>
      </c>
      <c r="H59" s="91">
        <f t="shared" si="36"/>
        <v>0</v>
      </c>
      <c r="I59" s="91">
        <f t="shared" si="36"/>
        <v>0</v>
      </c>
      <c r="J59" s="91">
        <f t="shared" si="36"/>
        <v>0</v>
      </c>
      <c r="K59" s="91">
        <f t="shared" si="36"/>
        <v>0</v>
      </c>
      <c r="L59" s="91">
        <f t="shared" si="36"/>
        <v>0</v>
      </c>
      <c r="M59" s="91">
        <f t="shared" si="36"/>
        <v>0</v>
      </c>
      <c r="N59" s="91">
        <f t="shared" si="36"/>
        <v>0</v>
      </c>
      <c r="O59" s="91">
        <f t="shared" si="36"/>
        <v>0</v>
      </c>
      <c r="P59" s="91">
        <f t="shared" si="36"/>
        <v>0</v>
      </c>
      <c r="Q59" s="91">
        <f t="shared" si="36"/>
        <v>0</v>
      </c>
      <c r="R59" s="91">
        <f t="shared" si="36"/>
        <v>0</v>
      </c>
    </row>
    <row r="60" spans="1:20" x14ac:dyDescent="0.2">
      <c r="A60" s="6" t="s">
        <v>45</v>
      </c>
      <c r="C60" s="7">
        <f>+'Res o K-flöde Utf Inmatning'!B48</f>
        <v>0</v>
      </c>
      <c r="D60" s="91">
        <f t="shared" ref="D60:R60" si="37">ROUNDUP(C60*(1+D20),-2)</f>
        <v>0</v>
      </c>
      <c r="E60" s="91">
        <f t="shared" si="37"/>
        <v>0</v>
      </c>
      <c r="F60" s="91">
        <f t="shared" si="37"/>
        <v>0</v>
      </c>
      <c r="G60" s="91">
        <f t="shared" si="37"/>
        <v>0</v>
      </c>
      <c r="H60" s="91">
        <f t="shared" si="37"/>
        <v>0</v>
      </c>
      <c r="I60" s="91">
        <f t="shared" si="37"/>
        <v>0</v>
      </c>
      <c r="J60" s="91">
        <f t="shared" si="37"/>
        <v>0</v>
      </c>
      <c r="K60" s="91">
        <f t="shared" si="37"/>
        <v>0</v>
      </c>
      <c r="L60" s="91">
        <f t="shared" si="37"/>
        <v>0</v>
      </c>
      <c r="M60" s="91">
        <f t="shared" si="37"/>
        <v>0</v>
      </c>
      <c r="N60" s="91">
        <f t="shared" si="37"/>
        <v>0</v>
      </c>
      <c r="O60" s="91">
        <f t="shared" si="37"/>
        <v>0</v>
      </c>
      <c r="P60" s="91">
        <f t="shared" si="37"/>
        <v>0</v>
      </c>
      <c r="Q60" s="91">
        <f t="shared" si="37"/>
        <v>0</v>
      </c>
      <c r="R60" s="91">
        <f t="shared" si="37"/>
        <v>0</v>
      </c>
    </row>
    <row r="61" spans="1:20" x14ac:dyDescent="0.2">
      <c r="A61" s="6" t="s">
        <v>46</v>
      </c>
      <c r="C61" s="7">
        <f>+'Res o K-flöde Utf Inmatning'!B49</f>
        <v>0</v>
      </c>
      <c r="D61" s="91">
        <f t="shared" ref="D61:R61" si="38">ROUNDUP(C61*(1+D20),-2)</f>
        <v>0</v>
      </c>
      <c r="E61" s="91">
        <f t="shared" si="38"/>
        <v>0</v>
      </c>
      <c r="F61" s="91">
        <f t="shared" si="38"/>
        <v>0</v>
      </c>
      <c r="G61" s="91">
        <f t="shared" si="38"/>
        <v>0</v>
      </c>
      <c r="H61" s="91">
        <f t="shared" si="38"/>
        <v>0</v>
      </c>
      <c r="I61" s="91">
        <f t="shared" si="38"/>
        <v>0</v>
      </c>
      <c r="J61" s="91">
        <f t="shared" si="38"/>
        <v>0</v>
      </c>
      <c r="K61" s="91">
        <f t="shared" si="38"/>
        <v>0</v>
      </c>
      <c r="L61" s="91">
        <f t="shared" si="38"/>
        <v>0</v>
      </c>
      <c r="M61" s="91">
        <f t="shared" si="38"/>
        <v>0</v>
      </c>
      <c r="N61" s="91">
        <f t="shared" si="38"/>
        <v>0</v>
      </c>
      <c r="O61" s="91">
        <f t="shared" si="38"/>
        <v>0</v>
      </c>
      <c r="P61" s="91">
        <f t="shared" si="38"/>
        <v>0</v>
      </c>
      <c r="Q61" s="91">
        <f t="shared" si="38"/>
        <v>0</v>
      </c>
      <c r="R61" s="91">
        <f t="shared" si="38"/>
        <v>0</v>
      </c>
    </row>
    <row r="62" spans="1:20" x14ac:dyDescent="0.2">
      <c r="A62" s="6" t="s">
        <v>47</v>
      </c>
      <c r="C62" s="7">
        <f>+'Res o K-flöde Utf Inmatning'!B50</f>
        <v>0</v>
      </c>
      <c r="D62" s="91">
        <f t="shared" ref="D62:R62" si="39">ROUNDUP(C62*(1+D20),-2)</f>
        <v>0</v>
      </c>
      <c r="E62" s="91">
        <f t="shared" si="39"/>
        <v>0</v>
      </c>
      <c r="F62" s="91">
        <f t="shared" si="39"/>
        <v>0</v>
      </c>
      <c r="G62" s="91">
        <f t="shared" si="39"/>
        <v>0</v>
      </c>
      <c r="H62" s="91">
        <f t="shared" si="39"/>
        <v>0</v>
      </c>
      <c r="I62" s="91">
        <f t="shared" si="39"/>
        <v>0</v>
      </c>
      <c r="J62" s="91">
        <f t="shared" si="39"/>
        <v>0</v>
      </c>
      <c r="K62" s="91">
        <f t="shared" si="39"/>
        <v>0</v>
      </c>
      <c r="L62" s="91">
        <f t="shared" si="39"/>
        <v>0</v>
      </c>
      <c r="M62" s="91">
        <f t="shared" si="39"/>
        <v>0</v>
      </c>
      <c r="N62" s="91">
        <f t="shared" si="39"/>
        <v>0</v>
      </c>
      <c r="O62" s="91">
        <f t="shared" si="39"/>
        <v>0</v>
      </c>
      <c r="P62" s="91">
        <f t="shared" si="39"/>
        <v>0</v>
      </c>
      <c r="Q62" s="91">
        <f t="shared" si="39"/>
        <v>0</v>
      </c>
      <c r="R62" s="91">
        <f t="shared" si="39"/>
        <v>0</v>
      </c>
    </row>
    <row r="63" spans="1:20" x14ac:dyDescent="0.2">
      <c r="A63" s="6" t="s">
        <v>56</v>
      </c>
      <c r="C63" s="7">
        <f>+'Res o K-flöde Utf Inmatning'!B51</f>
        <v>0</v>
      </c>
      <c r="D63" s="91">
        <f t="shared" ref="D63:R63" si="40">ROUNDUP(C63*(1+D20),-2)</f>
        <v>0</v>
      </c>
      <c r="E63" s="91">
        <f t="shared" si="40"/>
        <v>0</v>
      </c>
      <c r="F63" s="91">
        <f t="shared" si="40"/>
        <v>0</v>
      </c>
      <c r="G63" s="91">
        <f t="shared" si="40"/>
        <v>0</v>
      </c>
      <c r="H63" s="91">
        <f t="shared" si="40"/>
        <v>0</v>
      </c>
      <c r="I63" s="91">
        <f t="shared" si="40"/>
        <v>0</v>
      </c>
      <c r="J63" s="91">
        <f t="shared" si="40"/>
        <v>0</v>
      </c>
      <c r="K63" s="91">
        <f t="shared" si="40"/>
        <v>0</v>
      </c>
      <c r="L63" s="91">
        <f t="shared" si="40"/>
        <v>0</v>
      </c>
      <c r="M63" s="91">
        <f t="shared" si="40"/>
        <v>0</v>
      </c>
      <c r="N63" s="91">
        <f t="shared" si="40"/>
        <v>0</v>
      </c>
      <c r="O63" s="91">
        <f t="shared" si="40"/>
        <v>0</v>
      </c>
      <c r="P63" s="91">
        <f t="shared" si="40"/>
        <v>0</v>
      </c>
      <c r="Q63" s="91">
        <f t="shared" si="40"/>
        <v>0</v>
      </c>
      <c r="R63" s="91">
        <f t="shared" si="40"/>
        <v>0</v>
      </c>
    </row>
    <row r="64" spans="1:20" ht="15.75" thickBot="1" x14ac:dyDescent="0.3">
      <c r="A64" s="12" t="s">
        <v>48</v>
      </c>
      <c r="B64" s="12"/>
      <c r="C64" s="13">
        <f>SUM(C53:C63)</f>
        <v>0</v>
      </c>
      <c r="D64" s="13">
        <f t="shared" ref="D64:R64" si="41">SUM(D53:D63)</f>
        <v>0</v>
      </c>
      <c r="E64" s="13">
        <f t="shared" si="41"/>
        <v>0</v>
      </c>
      <c r="F64" s="13">
        <f t="shared" si="41"/>
        <v>0</v>
      </c>
      <c r="G64" s="13">
        <f t="shared" si="41"/>
        <v>0</v>
      </c>
      <c r="H64" s="13">
        <f t="shared" si="41"/>
        <v>0</v>
      </c>
      <c r="I64" s="13">
        <f t="shared" si="41"/>
        <v>0</v>
      </c>
      <c r="J64" s="13">
        <f t="shared" si="41"/>
        <v>0</v>
      </c>
      <c r="K64" s="13">
        <f t="shared" si="41"/>
        <v>0</v>
      </c>
      <c r="L64" s="13">
        <f t="shared" si="41"/>
        <v>0</v>
      </c>
      <c r="M64" s="13">
        <f t="shared" si="41"/>
        <v>0</v>
      </c>
      <c r="N64" s="13">
        <f t="shared" si="41"/>
        <v>0</v>
      </c>
      <c r="O64" s="13">
        <f t="shared" si="41"/>
        <v>0</v>
      </c>
      <c r="P64" s="13">
        <f t="shared" si="41"/>
        <v>0</v>
      </c>
      <c r="Q64" s="13">
        <f t="shared" si="41"/>
        <v>0</v>
      </c>
      <c r="R64" s="13">
        <f t="shared" si="41"/>
        <v>0</v>
      </c>
    </row>
    <row r="65" spans="1:20" ht="15" thickTop="1" x14ac:dyDescent="0.2">
      <c r="C65" s="7"/>
    </row>
    <row r="66" spans="1:20" ht="15" x14ac:dyDescent="0.25">
      <c r="A66" s="40" t="s">
        <v>105</v>
      </c>
      <c r="B66" s="40"/>
    </row>
    <row r="67" spans="1:20" x14ac:dyDescent="0.2">
      <c r="A67" s="6" t="s">
        <v>92</v>
      </c>
      <c r="C67" s="7">
        <f>+'Res o K-flöde Utf Inmatning'!B64</f>
        <v>0</v>
      </c>
      <c r="D67" s="91">
        <f t="shared" ref="D67:R67" si="42">ROUNDUP(C67*(1+D20),-2)</f>
        <v>0</v>
      </c>
      <c r="E67" s="91">
        <f t="shared" si="42"/>
        <v>0</v>
      </c>
      <c r="F67" s="91">
        <f t="shared" si="42"/>
        <v>0</v>
      </c>
      <c r="G67" s="91">
        <f t="shared" si="42"/>
        <v>0</v>
      </c>
      <c r="H67" s="91">
        <f t="shared" si="42"/>
        <v>0</v>
      </c>
      <c r="I67" s="91">
        <f t="shared" si="42"/>
        <v>0</v>
      </c>
      <c r="J67" s="91">
        <f t="shared" si="42"/>
        <v>0</v>
      </c>
      <c r="K67" s="91">
        <f t="shared" si="42"/>
        <v>0</v>
      </c>
      <c r="L67" s="91">
        <f t="shared" si="42"/>
        <v>0</v>
      </c>
      <c r="M67" s="91">
        <f t="shared" si="42"/>
        <v>0</v>
      </c>
      <c r="N67" s="91">
        <f t="shared" si="42"/>
        <v>0</v>
      </c>
      <c r="O67" s="91">
        <f t="shared" si="42"/>
        <v>0</v>
      </c>
      <c r="P67" s="91">
        <f t="shared" si="42"/>
        <v>0</v>
      </c>
      <c r="Q67" s="91">
        <f t="shared" si="42"/>
        <v>0</v>
      </c>
      <c r="R67" s="91">
        <f t="shared" si="42"/>
        <v>0</v>
      </c>
    </row>
    <row r="68" spans="1:20" x14ac:dyDescent="0.2">
      <c r="A68" s="6" t="s">
        <v>50</v>
      </c>
      <c r="C68" s="7">
        <f>+'Res o K-flöde Utf Inmatning'!B65</f>
        <v>0</v>
      </c>
      <c r="D68" s="92">
        <f>+C68</f>
        <v>0</v>
      </c>
      <c r="E68" s="92">
        <f t="shared" ref="E68:R68" si="43">+D68</f>
        <v>0</v>
      </c>
      <c r="F68" s="92">
        <f t="shared" si="43"/>
        <v>0</v>
      </c>
      <c r="G68" s="92">
        <f t="shared" si="43"/>
        <v>0</v>
      </c>
      <c r="H68" s="92">
        <f t="shared" si="43"/>
        <v>0</v>
      </c>
      <c r="I68" s="92">
        <f t="shared" si="43"/>
        <v>0</v>
      </c>
      <c r="J68" s="92">
        <f t="shared" si="43"/>
        <v>0</v>
      </c>
      <c r="K68" s="92">
        <f t="shared" si="43"/>
        <v>0</v>
      </c>
      <c r="L68" s="92">
        <f t="shared" si="43"/>
        <v>0</v>
      </c>
      <c r="M68" s="92">
        <f t="shared" si="43"/>
        <v>0</v>
      </c>
      <c r="N68" s="92">
        <f t="shared" si="43"/>
        <v>0</v>
      </c>
      <c r="O68" s="92">
        <f t="shared" si="43"/>
        <v>0</v>
      </c>
      <c r="P68" s="92">
        <f t="shared" si="43"/>
        <v>0</v>
      </c>
      <c r="Q68" s="92">
        <f t="shared" si="43"/>
        <v>0</v>
      </c>
      <c r="R68" s="92">
        <f t="shared" si="43"/>
        <v>0</v>
      </c>
      <c r="T68" s="6" t="s">
        <v>128</v>
      </c>
    </row>
    <row r="69" spans="1:20" x14ac:dyDescent="0.2">
      <c r="A69" s="6" t="s">
        <v>18</v>
      </c>
      <c r="C69" s="7">
        <f>+'Res o K-flöde Utf Inmatning'!B67</f>
        <v>0</v>
      </c>
      <c r="D69" s="91">
        <f t="shared" ref="D69:R69" si="44">ROUNDUP(C69*(1+D20),-2)</f>
        <v>0</v>
      </c>
      <c r="E69" s="91">
        <f t="shared" si="44"/>
        <v>0</v>
      </c>
      <c r="F69" s="91">
        <f t="shared" si="44"/>
        <v>0</v>
      </c>
      <c r="G69" s="91">
        <f t="shared" si="44"/>
        <v>0</v>
      </c>
      <c r="H69" s="91">
        <f t="shared" si="44"/>
        <v>0</v>
      </c>
      <c r="I69" s="91">
        <f t="shared" si="44"/>
        <v>0</v>
      </c>
      <c r="J69" s="91">
        <f t="shared" si="44"/>
        <v>0</v>
      </c>
      <c r="K69" s="91">
        <f t="shared" si="44"/>
        <v>0</v>
      </c>
      <c r="L69" s="91">
        <f t="shared" si="44"/>
        <v>0</v>
      </c>
      <c r="M69" s="91">
        <f t="shared" si="44"/>
        <v>0</v>
      </c>
      <c r="N69" s="91">
        <f t="shared" si="44"/>
        <v>0</v>
      </c>
      <c r="O69" s="91">
        <f t="shared" si="44"/>
        <v>0</v>
      </c>
      <c r="P69" s="91">
        <f t="shared" si="44"/>
        <v>0</v>
      </c>
      <c r="Q69" s="91">
        <f t="shared" si="44"/>
        <v>0</v>
      </c>
      <c r="R69" s="91">
        <f t="shared" si="44"/>
        <v>0</v>
      </c>
    </row>
    <row r="70" spans="1:20" ht="15.75" thickBot="1" x14ac:dyDescent="0.3">
      <c r="A70" s="12" t="s">
        <v>51</v>
      </c>
      <c r="B70" s="12"/>
      <c r="C70" s="13">
        <f>SUM(C66:C69)</f>
        <v>0</v>
      </c>
      <c r="D70" s="13">
        <f>SUM(D66:D69)</f>
        <v>0</v>
      </c>
      <c r="E70" s="13">
        <f t="shared" ref="E70:R70" si="45">SUM(E66:E69)</f>
        <v>0</v>
      </c>
      <c r="F70" s="13">
        <f t="shared" si="45"/>
        <v>0</v>
      </c>
      <c r="G70" s="13">
        <f t="shared" si="45"/>
        <v>0</v>
      </c>
      <c r="H70" s="13">
        <f t="shared" si="45"/>
        <v>0</v>
      </c>
      <c r="I70" s="13">
        <f t="shared" si="45"/>
        <v>0</v>
      </c>
      <c r="J70" s="13">
        <f t="shared" si="45"/>
        <v>0</v>
      </c>
      <c r="K70" s="13">
        <f t="shared" si="45"/>
        <v>0</v>
      </c>
      <c r="L70" s="13">
        <f t="shared" si="45"/>
        <v>0</v>
      </c>
      <c r="M70" s="13">
        <f t="shared" si="45"/>
        <v>0</v>
      </c>
      <c r="N70" s="13">
        <f t="shared" si="45"/>
        <v>0</v>
      </c>
      <c r="O70" s="13">
        <f t="shared" si="45"/>
        <v>0</v>
      </c>
      <c r="P70" s="13">
        <f t="shared" si="45"/>
        <v>0</v>
      </c>
      <c r="Q70" s="13">
        <f t="shared" si="45"/>
        <v>0</v>
      </c>
      <c r="R70" s="13">
        <f t="shared" si="45"/>
        <v>0</v>
      </c>
    </row>
    <row r="71" spans="1:20" ht="15.75" thickTop="1" x14ac:dyDescent="0.25">
      <c r="A71" s="12"/>
      <c r="B71" s="12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</row>
    <row r="72" spans="1:20" ht="15" x14ac:dyDescent="0.25">
      <c r="B72" s="40"/>
    </row>
    <row r="73" spans="1:20" ht="12.6" hidden="1" customHeight="1" outlineLevel="1" x14ac:dyDescent="0.2"/>
    <row r="74" spans="1:20" ht="12.6" hidden="1" customHeight="1" outlineLevel="1" x14ac:dyDescent="0.2"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</row>
    <row r="75" spans="1:20" ht="12.6" hidden="1" customHeight="1" outlineLevel="1" x14ac:dyDescent="0.2"/>
    <row r="76" spans="1:20" hidden="1" outlineLevel="1" x14ac:dyDescent="0.2"/>
    <row r="77" spans="1:20" hidden="1" outlineLevel="1" x14ac:dyDescent="0.2">
      <c r="C77" s="7"/>
    </row>
    <row r="78" spans="1:20" hidden="1" outlineLevel="1" x14ac:dyDescent="0.2">
      <c r="C78" s="7"/>
    </row>
    <row r="79" spans="1:20" hidden="1" outlineLevel="1" x14ac:dyDescent="0.2">
      <c r="C79" s="7"/>
    </row>
    <row r="80" spans="1:20" hidden="1" outlineLevel="1" x14ac:dyDescent="0.2">
      <c r="C80" s="7"/>
    </row>
    <row r="81" spans="1:18" hidden="1" outlineLevel="1" x14ac:dyDescent="0.2">
      <c r="C81" s="7"/>
    </row>
    <row r="82" spans="1:18" ht="15" hidden="1" outlineLevel="1" x14ac:dyDescent="0.25">
      <c r="A82" s="12"/>
      <c r="B82" s="7"/>
      <c r="C82" s="7"/>
    </row>
    <row r="83" spans="1:18" hidden="1" outlineLevel="1" x14ac:dyDescent="0.2">
      <c r="A83" s="6" t="s">
        <v>95</v>
      </c>
      <c r="B83" s="93">
        <f>+'Res o K-flöde Utf Inmatning'!B92</f>
        <v>0</v>
      </c>
      <c r="C83" s="7"/>
    </row>
    <row r="84" spans="1:18" hidden="1" outlineLevel="1" x14ac:dyDescent="0.2">
      <c r="A84" s="6" t="s">
        <v>147</v>
      </c>
      <c r="B84" s="7"/>
      <c r="C84" s="7">
        <f>+Nyckeltal!D7-Nyckeltal!E7</f>
        <v>0</v>
      </c>
      <c r="D84" s="7">
        <f>+Nyckeltal!E7-Nyckeltal!E7</f>
        <v>0</v>
      </c>
      <c r="E84" s="7">
        <f>+Nyckeltal!F7-Nyckeltal!E7</f>
        <v>0</v>
      </c>
      <c r="F84" s="7">
        <f>+Nyckeltal!G7-Nyckeltal!E7</f>
        <v>0</v>
      </c>
      <c r="G84" s="7">
        <f>+Nyckeltal!H7-Nyckeltal!E7</f>
        <v>0</v>
      </c>
      <c r="H84" s="7">
        <f>+Nyckeltal!I7-Nyckeltal!E7</f>
        <v>0</v>
      </c>
      <c r="M84" s="7">
        <f>+Nyckeltal!M7-Nyckeltal!E7</f>
        <v>0</v>
      </c>
      <c r="R84" s="7">
        <f>+Nyckeltal!R7-Nyckeltal!E7</f>
        <v>0</v>
      </c>
    </row>
    <row r="85" spans="1:18" hidden="1" outlineLevel="1" x14ac:dyDescent="0.2">
      <c r="A85" s="6" t="s">
        <v>148</v>
      </c>
      <c r="B85" s="7"/>
      <c r="C85" s="7">
        <f>+C84+D85</f>
        <v>0</v>
      </c>
      <c r="D85" s="7">
        <f>+'Res o K-flöde Utf Inmatning'!B6</f>
        <v>0</v>
      </c>
      <c r="E85" s="7">
        <f>+D85+E84</f>
        <v>0</v>
      </c>
      <c r="F85" s="7">
        <f>+D85+F84</f>
        <v>0</v>
      </c>
      <c r="G85" s="7">
        <f>+D85+G84</f>
        <v>0</v>
      </c>
      <c r="H85" s="7">
        <f>+D85+H84</f>
        <v>0</v>
      </c>
      <c r="M85" s="7">
        <f>+D85+M84</f>
        <v>0</v>
      </c>
      <c r="R85" s="7">
        <f>+D85+R84</f>
        <v>0</v>
      </c>
    </row>
    <row r="86" spans="1:18" hidden="1" outlineLevel="1" collapsed="1" x14ac:dyDescent="0.2">
      <c r="A86" s="6" t="s">
        <v>148</v>
      </c>
      <c r="B86" s="7"/>
      <c r="C86" s="94" t="e">
        <f>+C84/'Res o K-flöde Utf Inmatning'!$B6</f>
        <v>#DIV/0!</v>
      </c>
      <c r="D86" s="94" t="e">
        <f>+D84/'Res o K-flöde Utf Inmatning'!$B6</f>
        <v>#DIV/0!</v>
      </c>
      <c r="E86" s="94" t="e">
        <f>+E84/'Res o K-flöde Utf Inmatning'!$B6</f>
        <v>#DIV/0!</v>
      </c>
      <c r="F86" s="94" t="e">
        <f>+F84/'Res o K-flöde Utf Inmatning'!$B6</f>
        <v>#DIV/0!</v>
      </c>
      <c r="G86" s="94" t="e">
        <f>+G84/'Res o K-flöde Utf Inmatning'!$B6</f>
        <v>#DIV/0!</v>
      </c>
      <c r="H86" s="94" t="e">
        <f>+H84/'Res o K-flöde Utf Inmatning'!$B6</f>
        <v>#DIV/0!</v>
      </c>
      <c r="I86" s="94"/>
      <c r="J86" s="94"/>
      <c r="K86" s="94"/>
      <c r="L86" s="94"/>
      <c r="M86" s="94" t="e">
        <f>+M84/'Res o K-flöde Utf Inmatning'!$B6</f>
        <v>#DIV/0!</v>
      </c>
      <c r="N86" s="94" t="e">
        <f>+N84/'Res o K-flöde Utf Inmatning'!$B6</f>
        <v>#DIV/0!</v>
      </c>
      <c r="O86" s="94" t="e">
        <f>+O84/'Res o K-flöde Utf Inmatning'!$B6</f>
        <v>#DIV/0!</v>
      </c>
      <c r="P86" s="94" t="e">
        <f>+P84/'Res o K-flöde Utf Inmatning'!$B6</f>
        <v>#DIV/0!</v>
      </c>
      <c r="Q86" s="94" t="e">
        <f>+Q84/'Res o K-flöde Utf Inmatning'!$B6</f>
        <v>#DIV/0!</v>
      </c>
      <c r="R86" s="94" t="e">
        <f>+R84/'Res o K-flöde Utf Inmatning'!$B6</f>
        <v>#DIV/0!</v>
      </c>
    </row>
    <row r="87" spans="1:18" hidden="1" outlineLevel="1" x14ac:dyDescent="0.2"/>
    <row r="88" spans="1:18" hidden="1" outlineLevel="1" x14ac:dyDescent="0.2">
      <c r="A88" s="10" t="s">
        <v>293</v>
      </c>
    </row>
    <row r="89" spans="1:18" hidden="1" outlineLevel="1" x14ac:dyDescent="0.2">
      <c r="B89" s="6" t="s">
        <v>200</v>
      </c>
      <c r="C89" s="7">
        <f>IF('Anskaffning Inmatning'!E33&gt;=1,'Res o K-flöde Utf Inmatning'!B79,0)</f>
        <v>0</v>
      </c>
      <c r="D89" s="7">
        <f>+C89</f>
        <v>0</v>
      </c>
      <c r="E89" s="7">
        <f t="shared" ref="E89:R89" si="46">+D89</f>
        <v>0</v>
      </c>
      <c r="F89" s="7">
        <f t="shared" si="46"/>
        <v>0</v>
      </c>
      <c r="G89" s="7">
        <f t="shared" si="46"/>
        <v>0</v>
      </c>
      <c r="H89" s="7">
        <f t="shared" si="46"/>
        <v>0</v>
      </c>
      <c r="I89" s="7">
        <f t="shared" si="46"/>
        <v>0</v>
      </c>
      <c r="J89" s="7">
        <f t="shared" si="46"/>
        <v>0</v>
      </c>
      <c r="K89" s="7">
        <f t="shared" si="46"/>
        <v>0</v>
      </c>
      <c r="L89" s="7">
        <f t="shared" si="46"/>
        <v>0</v>
      </c>
      <c r="M89" s="7">
        <f t="shared" si="46"/>
        <v>0</v>
      </c>
      <c r="N89" s="7">
        <f t="shared" si="46"/>
        <v>0</v>
      </c>
      <c r="O89" s="7">
        <f t="shared" si="46"/>
        <v>0</v>
      </c>
      <c r="P89" s="7">
        <f t="shared" si="46"/>
        <v>0</v>
      </c>
      <c r="Q89" s="7">
        <f t="shared" si="46"/>
        <v>0</v>
      </c>
      <c r="R89" s="7">
        <f t="shared" si="46"/>
        <v>0</v>
      </c>
    </row>
    <row r="90" spans="1:18" hidden="1" outlineLevel="1" x14ac:dyDescent="0.2">
      <c r="B90" s="6" t="s">
        <v>251</v>
      </c>
      <c r="C90" s="7">
        <f>'Avskrivningar Inmatning'!C67</f>
        <v>0</v>
      </c>
      <c r="D90" s="7">
        <f>'Avskrivningar Inmatning'!C68</f>
        <v>0</v>
      </c>
      <c r="E90" s="7">
        <f>'Avskrivningar Inmatning'!C69</f>
        <v>0</v>
      </c>
      <c r="F90" s="7">
        <f>'Avskrivningar Inmatning'!C70</f>
        <v>0</v>
      </c>
      <c r="G90" s="7">
        <f>'Avskrivningar Inmatning'!C71</f>
        <v>0</v>
      </c>
      <c r="H90" s="7">
        <f>'Avskrivningar Inmatning'!C72</f>
        <v>0</v>
      </c>
      <c r="I90" s="7">
        <f>'Avskrivningar Inmatning'!C73</f>
        <v>0</v>
      </c>
      <c r="J90" s="7">
        <f>'Avskrivningar Inmatning'!C74</f>
        <v>0</v>
      </c>
      <c r="K90" s="7">
        <f>'Avskrivningar Inmatning'!C75</f>
        <v>0</v>
      </c>
      <c r="L90" s="7">
        <f>'Avskrivningar Inmatning'!C76</f>
        <v>0</v>
      </c>
      <c r="M90" s="7">
        <f>'Avskrivningar Inmatning'!C77</f>
        <v>0</v>
      </c>
      <c r="N90" s="7">
        <f>'Avskrivningar Inmatning'!C78</f>
        <v>0</v>
      </c>
      <c r="O90" s="7">
        <f>'Avskrivningar Inmatning'!C79</f>
        <v>0</v>
      </c>
      <c r="P90" s="7">
        <f>'Avskrivningar Inmatning'!C80</f>
        <v>0</v>
      </c>
      <c r="Q90" s="7">
        <f>'Avskrivningar Inmatning'!C81</f>
        <v>0</v>
      </c>
      <c r="R90" s="7">
        <f>'Avskrivningar Inmatning'!C82</f>
        <v>0</v>
      </c>
    </row>
    <row r="91" spans="1:18" hidden="1" outlineLevel="1" x14ac:dyDescent="0.2"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</row>
    <row r="92" spans="1:18" hidden="1" outlineLevel="1" x14ac:dyDescent="0.2">
      <c r="A92" s="6" t="s">
        <v>354</v>
      </c>
      <c r="C92" s="7">
        <f>IF('Anskaffning Inmatning'!E33&gt;=1,'Prognosförutsättning Inmatning'!C89,'Prognosförutsättning Inmatning'!C90)</f>
        <v>0</v>
      </c>
      <c r="D92" s="7">
        <f>IF('Anskaffning Inmatning'!E33&gt;=1,'Prognosförutsättning Inmatning'!D89,'Prognosförutsättning Inmatning'!D90)</f>
        <v>0</v>
      </c>
      <c r="E92" s="7">
        <f>IF('Anskaffning Inmatning'!E33&gt;=1,'Prognosförutsättning Inmatning'!E89,'Prognosförutsättning Inmatning'!E90)</f>
        <v>0</v>
      </c>
      <c r="F92" s="7">
        <f>IF('Anskaffning Inmatning'!E33&gt;=1,'Prognosförutsättning Inmatning'!F89,'Prognosförutsättning Inmatning'!F90)</f>
        <v>0</v>
      </c>
      <c r="G92" s="7">
        <f>IF('Anskaffning Inmatning'!E33&gt;=1,'Prognosförutsättning Inmatning'!G89,'Prognosförutsättning Inmatning'!G90)</f>
        <v>0</v>
      </c>
      <c r="H92" s="7">
        <f>IF('Anskaffning Inmatning'!E33&gt;=1,'Prognosförutsättning Inmatning'!H89,'Prognosförutsättning Inmatning'!H90)</f>
        <v>0</v>
      </c>
      <c r="I92" s="7">
        <f>IF('Anskaffning Inmatning'!E33&gt;=1,'Prognosförutsättning Inmatning'!I89,'Prognosförutsättning Inmatning'!I90)</f>
        <v>0</v>
      </c>
      <c r="J92" s="7">
        <f>IF('Anskaffning Inmatning'!E33&gt;=1,'Prognosförutsättning Inmatning'!J89,'Prognosförutsättning Inmatning'!J90)</f>
        <v>0</v>
      </c>
      <c r="K92" s="7">
        <f>IF('Anskaffning Inmatning'!E33&gt;=1,'Prognosförutsättning Inmatning'!K89,'Prognosförutsättning Inmatning'!K90)</f>
        <v>0</v>
      </c>
      <c r="L92" s="7">
        <f>IF('Anskaffning Inmatning'!E33&gt;=1,'Prognosförutsättning Inmatning'!L89,'Prognosförutsättning Inmatning'!L90)</f>
        <v>0</v>
      </c>
      <c r="M92" s="7">
        <f>IF('Anskaffning Inmatning'!E33&gt;=1,'Prognosförutsättning Inmatning'!M89,'Prognosförutsättning Inmatning'!M90)</f>
        <v>0</v>
      </c>
      <c r="N92" s="7">
        <f>IF('Anskaffning Inmatning'!E33&gt;=1,'Prognosförutsättning Inmatning'!N89,'Prognosförutsättning Inmatning'!N90)</f>
        <v>0</v>
      </c>
      <c r="O92" s="7">
        <f>IF('Anskaffning Inmatning'!E33&gt;=1,'Prognosförutsättning Inmatning'!O89,'Prognosförutsättning Inmatning'!O90)</f>
        <v>0</v>
      </c>
      <c r="P92" s="7">
        <f>IF('Anskaffning Inmatning'!E33&gt;=1,'Prognosförutsättning Inmatning'!P89,'Prognosförutsättning Inmatning'!P90)</f>
        <v>0</v>
      </c>
      <c r="Q92" s="7">
        <f>IF('Anskaffning Inmatning'!E33&gt;=1,'Prognosförutsättning Inmatning'!Q89,'Prognosförutsättning Inmatning'!Q90)</f>
        <v>0</v>
      </c>
      <c r="R92" s="7">
        <f>IF('Anskaffning Inmatning'!E33&gt;=1,'Prognosförutsättning Inmatning'!R89,'Prognosförutsättning Inmatning'!R90)</f>
        <v>0</v>
      </c>
    </row>
    <row r="93" spans="1:18" hidden="1" outlineLevel="1" x14ac:dyDescent="0.2"/>
    <row r="94" spans="1:18" hidden="1" outlineLevel="1" x14ac:dyDescent="0.2">
      <c r="C94" s="6">
        <v>1</v>
      </c>
      <c r="D94" s="6">
        <v>2</v>
      </c>
      <c r="E94" s="6">
        <v>3</v>
      </c>
      <c r="F94" s="6">
        <v>4</v>
      </c>
      <c r="G94" s="6">
        <v>5</v>
      </c>
      <c r="H94" s="6">
        <v>6</v>
      </c>
      <c r="I94" s="6">
        <v>7</v>
      </c>
      <c r="J94" s="6">
        <v>8</v>
      </c>
      <c r="K94" s="6">
        <v>9</v>
      </c>
      <c r="L94" s="6">
        <v>10</v>
      </c>
      <c r="M94" s="6">
        <v>11</v>
      </c>
      <c r="N94" s="6">
        <v>12</v>
      </c>
      <c r="O94" s="6">
        <v>13</v>
      </c>
      <c r="P94" s="6">
        <v>14</v>
      </c>
      <c r="Q94" s="6">
        <v>15</v>
      </c>
      <c r="R94" s="6">
        <v>16</v>
      </c>
    </row>
    <row r="95" spans="1:18" hidden="1" outlineLevel="1" x14ac:dyDescent="0.2">
      <c r="A95" s="6" t="s">
        <v>341</v>
      </c>
      <c r="B95" s="6" t="s">
        <v>200</v>
      </c>
      <c r="C95" s="7">
        <f>ROUND(IF(C94&lt;='Res o K-flöde Utf Inmatning'!$B57,'Res o K-flöde Utf Inmatning'!$B58,0),0)</f>
        <v>0</v>
      </c>
      <c r="D95" s="7">
        <f>ROUND(IF(D94&lt;='Res o K-flöde Utf Inmatning'!$B57,'Res o K-flöde Utf Inmatning'!$B58,0),0)</f>
        <v>0</v>
      </c>
      <c r="E95" s="7">
        <f>ROUND(IF(E94&lt;='Res o K-flöde Utf Inmatning'!$B57,'Res o K-flöde Utf Inmatning'!$B58,0),0)</f>
        <v>0</v>
      </c>
      <c r="F95" s="7">
        <f>ROUND(IF(F94&lt;='Res o K-flöde Utf Inmatning'!$B57,'Res o K-flöde Utf Inmatning'!$B58,0),0)</f>
        <v>0</v>
      </c>
      <c r="G95" s="7">
        <f>ROUND(IF(G94&lt;='Res o K-flöde Utf Inmatning'!$B57,'Res o K-flöde Utf Inmatning'!$B58,0),0)</f>
        <v>0</v>
      </c>
      <c r="H95" s="7">
        <f>ROUND(IF(H94&lt;='Res o K-flöde Utf Inmatning'!$B57,'Res o K-flöde Utf Inmatning'!$B58,0),0)</f>
        <v>0</v>
      </c>
      <c r="I95" s="7">
        <f>ROUND(IF(I94&lt;='Res o K-flöde Utf Inmatning'!$B57,'Res o K-flöde Utf Inmatning'!$B58,0),0)</f>
        <v>0</v>
      </c>
      <c r="J95" s="7">
        <f>ROUND(IF(J94&lt;='Res o K-flöde Utf Inmatning'!$B57,'Res o K-flöde Utf Inmatning'!$B58,0),0)</f>
        <v>0</v>
      </c>
      <c r="K95" s="7">
        <f>ROUND(IF(K94&lt;='Res o K-flöde Utf Inmatning'!$B57,'Res o K-flöde Utf Inmatning'!$B58,0),0)</f>
        <v>0</v>
      </c>
      <c r="L95" s="7">
        <f>ROUND(IF(L94&lt;='Res o K-flöde Utf Inmatning'!$B57,'Res o K-flöde Utf Inmatning'!$B58,0),0)</f>
        <v>0</v>
      </c>
      <c r="M95" s="7">
        <f>ROUND(IF(M94&lt;='Res o K-flöde Utf Inmatning'!$B57,'Res o K-flöde Utf Inmatning'!$B58,0),0)</f>
        <v>0</v>
      </c>
      <c r="N95" s="7">
        <f>ROUND(IF(N94&lt;='Res o K-flöde Utf Inmatning'!$B57,'Res o K-flöde Utf Inmatning'!$B58,0),0)</f>
        <v>0</v>
      </c>
      <c r="O95" s="7">
        <f>ROUND(IF(O94&lt;='Res o K-flöde Utf Inmatning'!$B57,'Res o K-flöde Utf Inmatning'!$B58,0),0)</f>
        <v>0</v>
      </c>
      <c r="P95" s="7">
        <f>ROUND(IF(P94&lt;='Res o K-flöde Utf Inmatning'!$B57,'Res o K-flöde Utf Inmatning'!$B58,0),0)</f>
        <v>0</v>
      </c>
      <c r="Q95" s="7">
        <f>ROUND(IF(Q94&lt;='Res o K-flöde Utf Inmatning'!$B57,'Res o K-flöde Utf Inmatning'!$B58,0),0)</f>
        <v>0</v>
      </c>
      <c r="R95" s="7">
        <f>ROUND(IF(R94&lt;='Res o K-flöde Utf Inmatning'!$B57,'Res o K-flöde Utf Inmatning'!$B58,0),0)</f>
        <v>0</v>
      </c>
    </row>
    <row r="96" spans="1:18" hidden="1" outlineLevel="1" x14ac:dyDescent="0.2">
      <c r="B96" s="6" t="s">
        <v>251</v>
      </c>
      <c r="C96" s="7">
        <f>ROUND(IF('Anskaffning Inmatning'!$E34=1,'Avskrivningar Inmatning'!D40,0),0)</f>
        <v>0</v>
      </c>
      <c r="D96" s="7">
        <f>ROUND(IF('Anskaffning Inmatning'!$E34=1,'Avskrivningar Inmatning'!D41,0),0)</f>
        <v>0</v>
      </c>
      <c r="E96" s="7">
        <f>ROUND(IF('Anskaffning Inmatning'!$E34=1,'Avskrivningar Inmatning'!D42,0),0)</f>
        <v>0</v>
      </c>
      <c r="F96" s="7">
        <f>ROUND(IF('Anskaffning Inmatning'!$E34=1,'Avskrivningar Inmatning'!D43,0),0)</f>
        <v>0</v>
      </c>
      <c r="G96" s="7">
        <f>ROUND(IF('Anskaffning Inmatning'!$E34=1,'Avskrivningar Inmatning'!D44,0),0)</f>
        <v>0</v>
      </c>
      <c r="H96" s="7">
        <f>ROUND(IF('Anskaffning Inmatning'!$E34=1,'Avskrivningar Inmatning'!D45,0),0)</f>
        <v>0</v>
      </c>
      <c r="I96" s="7">
        <f>ROUND(IF('Anskaffning Inmatning'!$E34=1,'Avskrivningar Inmatning'!D46,0),0)</f>
        <v>0</v>
      </c>
      <c r="J96" s="7">
        <f>ROUND(IF('Anskaffning Inmatning'!$E34=1,'Avskrivningar Inmatning'!D47,0),0)</f>
        <v>0</v>
      </c>
      <c r="K96" s="7">
        <f>ROUND(IF('Anskaffning Inmatning'!$E34=1,'Avskrivningar Inmatning'!D48,0),0)</f>
        <v>0</v>
      </c>
      <c r="L96" s="7">
        <f>ROUND(IF('Anskaffning Inmatning'!$E34=1,'Avskrivningar Inmatning'!D49,0),0)</f>
        <v>0</v>
      </c>
      <c r="M96" s="7">
        <f>ROUND(IF('Anskaffning Inmatning'!$E34=1,'Avskrivningar Inmatning'!D50,0),0)</f>
        <v>0</v>
      </c>
      <c r="N96" s="7">
        <f>ROUND(IF('Anskaffning Inmatning'!$E34=1,'Avskrivningar Inmatning'!D51,0),0)</f>
        <v>0</v>
      </c>
      <c r="O96" s="7">
        <f>ROUND(IF('Anskaffning Inmatning'!$E34=1,'Avskrivningar Inmatning'!D52,0),0)</f>
        <v>0</v>
      </c>
      <c r="P96" s="7">
        <f>ROUND(IF('Anskaffning Inmatning'!$E34=1,'Avskrivningar Inmatning'!D53,0),0)</f>
        <v>0</v>
      </c>
      <c r="Q96" s="7">
        <f>ROUND(IF('Anskaffning Inmatning'!$E34=1,'Avskrivningar Inmatning'!D54,0),0)</f>
        <v>0</v>
      </c>
      <c r="R96" s="7">
        <f>ROUND(IF('Anskaffning Inmatning'!$E34=1,'Avskrivningar Inmatning'!D55,0),0)</f>
        <v>0</v>
      </c>
    </row>
    <row r="97" spans="1:18" hidden="1" outlineLevel="1" x14ac:dyDescent="0.2"/>
    <row r="98" spans="1:18" hidden="1" outlineLevel="1" x14ac:dyDescent="0.2">
      <c r="A98" s="6" t="s">
        <v>353</v>
      </c>
      <c r="C98" s="7">
        <f>IF('Anskaffning Inmatning'!E33&gt;=1,'Prognosförutsättning Inmatning'!C95,'Prognosförutsättning Inmatning'!C96)</f>
        <v>0</v>
      </c>
      <c r="D98" s="7">
        <f>IF('Anskaffning Inmatning'!E33&gt;=1,'Prognosförutsättning Inmatning'!D95,'Prognosförutsättning Inmatning'!D96)</f>
        <v>0</v>
      </c>
      <c r="E98" s="7">
        <f>IF('Anskaffning Inmatning'!E33&gt;=1,'Prognosförutsättning Inmatning'!E95,'Prognosförutsättning Inmatning'!E96)</f>
        <v>0</v>
      </c>
      <c r="F98" s="7">
        <f>IF('Anskaffning Inmatning'!E33&gt;=1,'Prognosförutsättning Inmatning'!F95,'Prognosförutsättning Inmatning'!F96)</f>
        <v>0</v>
      </c>
      <c r="G98" s="7">
        <f>IF('Anskaffning Inmatning'!E33&gt;=1,'Prognosförutsättning Inmatning'!G95,'Prognosförutsättning Inmatning'!G96)</f>
        <v>0</v>
      </c>
      <c r="H98" s="7">
        <f>IF('Anskaffning Inmatning'!E33&gt;=1,'Prognosförutsättning Inmatning'!H95,'Prognosförutsättning Inmatning'!H96)</f>
        <v>0</v>
      </c>
      <c r="I98" s="7">
        <f>IF('Anskaffning Inmatning'!E33&gt;=1,'Prognosförutsättning Inmatning'!I95,'Prognosförutsättning Inmatning'!I96)</f>
        <v>0</v>
      </c>
      <c r="J98" s="7">
        <f>IF('Anskaffning Inmatning'!E33&gt;=1,'Prognosförutsättning Inmatning'!J95,'Prognosförutsättning Inmatning'!J96)</f>
        <v>0</v>
      </c>
      <c r="K98" s="7">
        <f>IF('Anskaffning Inmatning'!E33&gt;=1,'Prognosförutsättning Inmatning'!K95,'Prognosförutsättning Inmatning'!K96)</f>
        <v>0</v>
      </c>
      <c r="L98" s="7">
        <f>IF('Anskaffning Inmatning'!E33&gt;=1,'Prognosförutsättning Inmatning'!L95,'Prognosförutsättning Inmatning'!L96)</f>
        <v>0</v>
      </c>
      <c r="M98" s="7">
        <f>IF('Anskaffning Inmatning'!E33&gt;=1,'Prognosförutsättning Inmatning'!M95,'Prognosförutsättning Inmatning'!M96)</f>
        <v>0</v>
      </c>
      <c r="N98" s="7">
        <f>IF('Anskaffning Inmatning'!E33&gt;=1,'Prognosförutsättning Inmatning'!N95,'Prognosförutsättning Inmatning'!N96)</f>
        <v>0</v>
      </c>
      <c r="O98" s="7">
        <f>IF('Anskaffning Inmatning'!E33&gt;=1,'Prognosförutsättning Inmatning'!O95,'Prognosförutsättning Inmatning'!O96)</f>
        <v>0</v>
      </c>
      <c r="P98" s="7">
        <f>IF('Anskaffning Inmatning'!E33&gt;=1,'Prognosförutsättning Inmatning'!P95,'Prognosförutsättning Inmatning'!P96)</f>
        <v>0</v>
      </c>
      <c r="Q98" s="7">
        <f>IF('Anskaffning Inmatning'!E33&gt;=1,'Prognosförutsättning Inmatning'!Q95,'Prognosförutsättning Inmatning'!Q96)</f>
        <v>0</v>
      </c>
      <c r="R98" s="7">
        <f>IF('Anskaffning Inmatning'!E33&gt;=1,'Prognosförutsättning Inmatning'!R95,'Prognosförutsättning Inmatning'!R96)</f>
        <v>0</v>
      </c>
    </row>
    <row r="99" spans="1:18" collapsed="1" x14ac:dyDescent="0.2"/>
    <row r="100" spans="1:18" x14ac:dyDescent="0.2">
      <c r="D100" s="114" t="s">
        <v>356</v>
      </c>
    </row>
    <row r="101" spans="1:18" x14ac:dyDescent="0.2">
      <c r="D101" s="114" t="s">
        <v>357</v>
      </c>
    </row>
  </sheetData>
  <sheetProtection algorithmName="SHA-512" hashValue="5YLnl2Sv1dsm/YiACS/IsgX76gw5Y25vf7VFK0YQ6wQjKedhCMJ1UWV9LBs3Q0+HdubqtIlMIXZ9PlO67lCWXw==" saltValue="UIEzOpMr495xFNasi5wNyw==" spinCount="100000" sheet="1" objects="1" scenarios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EF67C-874E-4A8C-9ADF-D0D5C0E89AA0}">
  <sheetPr codeName="Blad7">
    <tabColor rgb="FF92D050"/>
  </sheetPr>
  <dimension ref="A1:S40"/>
  <sheetViews>
    <sheetView workbookViewId="0">
      <pane ySplit="2" topLeftCell="A3" activePane="bottomLeft" state="frozen"/>
      <selection activeCell="F17" sqref="F17"/>
      <selection pane="bottomLeft"/>
    </sheetView>
  </sheetViews>
  <sheetFormatPr defaultColWidth="9.140625" defaultRowHeight="14.25" outlineLevelCol="1" x14ac:dyDescent="0.2"/>
  <cols>
    <col min="1" max="1" width="33.140625" style="6" bestFit="1" customWidth="1"/>
    <col min="2" max="2" width="3.42578125" style="6" customWidth="1"/>
    <col min="3" max="8" width="11.5703125" style="6" customWidth="1"/>
    <col min="9" max="11" width="11.5703125" style="6" customWidth="1" outlineLevel="1"/>
    <col min="12" max="12" width="11.7109375" style="6" customWidth="1" outlineLevel="1"/>
    <col min="13" max="13" width="11.7109375" style="6" customWidth="1"/>
    <col min="14" max="17" width="11.7109375" style="6" customWidth="1" outlineLevel="1"/>
    <col min="18" max="18" width="11.7109375" style="6" customWidth="1"/>
    <col min="19" max="16384" width="9.140625" style="6"/>
  </cols>
  <sheetData>
    <row r="1" spans="1:19" x14ac:dyDescent="0.2">
      <c r="A1" s="6" t="s">
        <v>214</v>
      </c>
    </row>
    <row r="2" spans="1:19" ht="15" thickBot="1" x14ac:dyDescent="0.25">
      <c r="C2" s="6" t="s">
        <v>63</v>
      </c>
      <c r="D2" s="6" t="s">
        <v>64</v>
      </c>
      <c r="E2" s="6" t="s">
        <v>65</v>
      </c>
      <c r="F2" s="6" t="s">
        <v>66</v>
      </c>
      <c r="G2" s="6" t="s">
        <v>67</v>
      </c>
      <c r="H2" s="6" t="s">
        <v>68</v>
      </c>
      <c r="I2" s="6" t="s">
        <v>79</v>
      </c>
      <c r="J2" s="6" t="s">
        <v>80</v>
      </c>
      <c r="K2" s="6" t="s">
        <v>81</v>
      </c>
      <c r="L2" s="6" t="s">
        <v>82</v>
      </c>
      <c r="M2" s="6" t="s">
        <v>69</v>
      </c>
      <c r="N2" s="6" t="s">
        <v>83</v>
      </c>
      <c r="O2" s="6" t="s">
        <v>84</v>
      </c>
      <c r="P2" s="6" t="s">
        <v>85</v>
      </c>
      <c r="Q2" s="6" t="s">
        <v>86</v>
      </c>
      <c r="R2" s="6" t="s">
        <v>87</v>
      </c>
    </row>
    <row r="3" spans="1:19" ht="15.75" thickBot="1" x14ac:dyDescent="0.3">
      <c r="A3" s="73" t="s">
        <v>77</v>
      </c>
      <c r="S3" s="8"/>
    </row>
    <row r="4" spans="1:19" x14ac:dyDescent="0.2">
      <c r="A4" s="6" t="s">
        <v>78</v>
      </c>
      <c r="C4" s="7">
        <f>+'Res o K-flöde Utf Inmatning'!B6</f>
        <v>0</v>
      </c>
      <c r="D4" s="7">
        <f>ROUND(C4*(1+'Prognosförutsättning Inmatning'!D15),-3)</f>
        <v>0</v>
      </c>
      <c r="E4" s="7">
        <f>ROUND(D4*(1+'Prognosförutsättning Inmatning'!E15),-3)</f>
        <v>0</v>
      </c>
      <c r="F4" s="7">
        <f>ROUND(E4*(1+'Prognosförutsättning Inmatning'!F15),-3)</f>
        <v>0</v>
      </c>
      <c r="G4" s="7">
        <f>ROUND(F4*(1+'Prognosförutsättning Inmatning'!G15),-3)</f>
        <v>0</v>
      </c>
      <c r="H4" s="7">
        <f>ROUND(G4*(1+'Prognosförutsättning Inmatning'!H15),-3)</f>
        <v>0</v>
      </c>
      <c r="I4" s="7">
        <f>ROUND(H4*(1+'Prognosförutsättning Inmatning'!I15),-3)</f>
        <v>0</v>
      </c>
      <c r="J4" s="7">
        <f>ROUND(I4*(1+'Prognosförutsättning Inmatning'!J15),-3)</f>
        <v>0</v>
      </c>
      <c r="K4" s="7">
        <f>ROUND(J4*(1+'Prognosförutsättning Inmatning'!K15),-3)</f>
        <v>0</v>
      </c>
      <c r="L4" s="7">
        <f>ROUND(K4*(1+'Prognosförutsättning Inmatning'!L15),-3)</f>
        <v>0</v>
      </c>
      <c r="M4" s="7">
        <f>ROUND(L4*(1+'Prognosförutsättning Inmatning'!M15),-3)</f>
        <v>0</v>
      </c>
      <c r="N4" s="7">
        <f>ROUND(M4*(1+'Prognosförutsättning Inmatning'!N15),-3)</f>
        <v>0</v>
      </c>
      <c r="O4" s="7">
        <f>ROUND(N4*(1+'Prognosförutsättning Inmatning'!O15),-3)</f>
        <v>0</v>
      </c>
      <c r="P4" s="7">
        <f>ROUND(O4*(1+'Prognosförutsättning Inmatning'!P15),-3)</f>
        <v>0</v>
      </c>
      <c r="Q4" s="7">
        <f>ROUND(P4*(1+'Prognosförutsättning Inmatning'!Q15),-3)</f>
        <v>0</v>
      </c>
      <c r="R4" s="7">
        <f>ROUND(Q4*(1+'Prognosförutsättning Inmatning'!R15),-3)</f>
        <v>0</v>
      </c>
    </row>
    <row r="5" spans="1:19" x14ac:dyDescent="0.2">
      <c r="A5" s="6" t="s">
        <v>23</v>
      </c>
      <c r="C5" s="7">
        <f>+'Res o K-flöde Utf Inmatning'!B7</f>
        <v>0</v>
      </c>
      <c r="D5" s="7">
        <f>ROUND(C5*(1+'Prognosförutsättning Inmatning'!D15),-3)</f>
        <v>0</v>
      </c>
      <c r="E5" s="7">
        <f>ROUND(D5*(1+'Prognosförutsättning Inmatning'!E15),-3)</f>
        <v>0</v>
      </c>
      <c r="F5" s="7">
        <f>ROUND(E5*(1+'Prognosförutsättning Inmatning'!F15),-3)</f>
        <v>0</v>
      </c>
      <c r="G5" s="7">
        <f>ROUND(F5*(1+'Prognosförutsättning Inmatning'!G15),-3)</f>
        <v>0</v>
      </c>
      <c r="H5" s="7">
        <f>ROUND(G5*(1+'Prognosförutsättning Inmatning'!H15),-3)</f>
        <v>0</v>
      </c>
      <c r="I5" s="7">
        <f>ROUND(H5*(1+'Prognosförutsättning Inmatning'!I15),-3)</f>
        <v>0</v>
      </c>
      <c r="J5" s="7">
        <f>ROUND(I5*(1+'Prognosförutsättning Inmatning'!J15),-3)</f>
        <v>0</v>
      </c>
      <c r="K5" s="7">
        <f>ROUND(J5*(1+'Prognosförutsättning Inmatning'!K15),-3)</f>
        <v>0</v>
      </c>
      <c r="L5" s="7">
        <f>ROUND(K5*(1+'Prognosförutsättning Inmatning'!L15),-3)</f>
        <v>0</v>
      </c>
      <c r="M5" s="7">
        <f>ROUND(L5*(1+'Prognosförutsättning Inmatning'!M15),-3)</f>
        <v>0</v>
      </c>
      <c r="N5" s="7">
        <f>ROUND(M5*(1+'Prognosförutsättning Inmatning'!N15),-3)</f>
        <v>0</v>
      </c>
      <c r="O5" s="7">
        <f>ROUND(N5*(1+'Prognosförutsättning Inmatning'!O15),-3)</f>
        <v>0</v>
      </c>
      <c r="P5" s="7">
        <f>ROUND(O5*(1+'Prognosförutsättning Inmatning'!P15),-3)</f>
        <v>0</v>
      </c>
      <c r="Q5" s="7">
        <f>ROUND(P5*(1+'Prognosförutsättning Inmatning'!Q15),-3)</f>
        <v>0</v>
      </c>
      <c r="R5" s="7">
        <f>ROUND(Q5*(1+'Prognosförutsättning Inmatning'!R15),-3)</f>
        <v>0</v>
      </c>
    </row>
    <row r="6" spans="1:19" x14ac:dyDescent="0.2">
      <c r="A6" s="6" t="s">
        <v>24</v>
      </c>
      <c r="C6" s="7">
        <f>+'Res o K-flöde Utf Inmatning'!B8</f>
        <v>0</v>
      </c>
      <c r="D6" s="7">
        <f>ROUND(C6*(1+'Prognosförutsättning Inmatning'!D15),-3)</f>
        <v>0</v>
      </c>
      <c r="E6" s="7">
        <f>ROUND(D6*(1+'Prognosförutsättning Inmatning'!E15),-3)</f>
        <v>0</v>
      </c>
      <c r="F6" s="7">
        <f>ROUND(E6*(1+'Prognosförutsättning Inmatning'!F15),-3)</f>
        <v>0</v>
      </c>
      <c r="G6" s="7">
        <f>ROUND(F6*(1+'Prognosförutsättning Inmatning'!G15),-3)</f>
        <v>0</v>
      </c>
      <c r="H6" s="7">
        <f>ROUND(G6*(1+'Prognosförutsättning Inmatning'!H15),-3)</f>
        <v>0</v>
      </c>
      <c r="I6" s="7">
        <f>ROUND(H6*(1+'Prognosförutsättning Inmatning'!I15),-3)</f>
        <v>0</v>
      </c>
      <c r="J6" s="7">
        <f>ROUND(I6*(1+'Prognosförutsättning Inmatning'!J15),-3)</f>
        <v>0</v>
      </c>
      <c r="K6" s="7">
        <f>ROUND(J6*(1+'Prognosförutsättning Inmatning'!K15),-3)</f>
        <v>0</v>
      </c>
      <c r="L6" s="7">
        <f>ROUND(K6*(1+'Prognosförutsättning Inmatning'!L15),-3)</f>
        <v>0</v>
      </c>
      <c r="M6" s="7">
        <f>ROUND(L6*(1+'Prognosförutsättning Inmatning'!M15),-3)</f>
        <v>0</v>
      </c>
      <c r="N6" s="7">
        <f>ROUND(M6*(1+'Prognosförutsättning Inmatning'!N15),-3)</f>
        <v>0</v>
      </c>
      <c r="O6" s="7">
        <f>ROUND(N6*(1+'Prognosförutsättning Inmatning'!O15),-3)</f>
        <v>0</v>
      </c>
      <c r="P6" s="7">
        <f>ROUND(O6*(1+'Prognosförutsättning Inmatning'!P15),-3)</f>
        <v>0</v>
      </c>
      <c r="Q6" s="7">
        <f>ROUND(P6*(1+'Prognosförutsättning Inmatning'!Q15),-3)</f>
        <v>0</v>
      </c>
      <c r="R6" s="7">
        <f>ROUND(Q6*(1+'Prognosförutsättning Inmatning'!R15),-3)</f>
        <v>0</v>
      </c>
    </row>
    <row r="7" spans="1:19" x14ac:dyDescent="0.2">
      <c r="A7" s="6" t="s">
        <v>25</v>
      </c>
      <c r="C7" s="7">
        <f>+'Res o K-flöde Utf Inmatning'!B9</f>
        <v>0</v>
      </c>
      <c r="D7" s="7">
        <f>+'Prognosförutsättning Inmatning'!D5</f>
        <v>0</v>
      </c>
      <c r="E7" s="7">
        <f>+'Prognosförutsättning Inmatning'!E5</f>
        <v>0</v>
      </c>
      <c r="F7" s="7">
        <f>+'Prognosförutsättning Inmatning'!F5</f>
        <v>0</v>
      </c>
      <c r="G7" s="7">
        <f>+'Prognosförutsättning Inmatning'!G5</f>
        <v>0</v>
      </c>
      <c r="H7" s="7">
        <f>+'Prognosförutsättning Inmatning'!H5</f>
        <v>0</v>
      </c>
      <c r="I7" s="7">
        <f>+'Prognosförutsättning Inmatning'!I5</f>
        <v>0</v>
      </c>
      <c r="J7" s="7">
        <f>+'Prognosförutsättning Inmatning'!J5</f>
        <v>0</v>
      </c>
      <c r="K7" s="7">
        <f>+'Prognosförutsättning Inmatning'!K5</f>
        <v>0</v>
      </c>
      <c r="L7" s="7">
        <f>+'Prognosförutsättning Inmatning'!L5</f>
        <v>0</v>
      </c>
      <c r="M7" s="7">
        <f>+'Prognosförutsättning Inmatning'!M5</f>
        <v>0</v>
      </c>
      <c r="N7" s="7">
        <f>+'Prognosförutsättning Inmatning'!N5</f>
        <v>0</v>
      </c>
      <c r="O7" s="7">
        <f>+'Prognosförutsättning Inmatning'!O5</f>
        <v>0</v>
      </c>
      <c r="P7" s="7">
        <f>+'Prognosförutsättning Inmatning'!P5</f>
        <v>0</v>
      </c>
      <c r="Q7" s="7">
        <f>+'Prognosförutsättning Inmatning'!Q5</f>
        <v>0</v>
      </c>
      <c r="R7" s="7">
        <f>+'Prognosförutsättning Inmatning'!R5</f>
        <v>0</v>
      </c>
    </row>
    <row r="8" spans="1:19" ht="15" thickBot="1" x14ac:dyDescent="0.25">
      <c r="A8" s="6" t="s">
        <v>26</v>
      </c>
      <c r="C8" s="13">
        <f t="shared" ref="C8:R8" si="0">SUM(C4:C7)</f>
        <v>0</v>
      </c>
      <c r="D8" s="13">
        <f t="shared" si="0"/>
        <v>0</v>
      </c>
      <c r="E8" s="13">
        <f t="shared" si="0"/>
        <v>0</v>
      </c>
      <c r="F8" s="13">
        <f t="shared" si="0"/>
        <v>0</v>
      </c>
      <c r="G8" s="13">
        <f t="shared" si="0"/>
        <v>0</v>
      </c>
      <c r="H8" s="13">
        <f t="shared" si="0"/>
        <v>0</v>
      </c>
      <c r="I8" s="13">
        <f t="shared" si="0"/>
        <v>0</v>
      </c>
      <c r="J8" s="13">
        <f t="shared" si="0"/>
        <v>0</v>
      </c>
      <c r="K8" s="13">
        <f t="shared" si="0"/>
        <v>0</v>
      </c>
      <c r="L8" s="13">
        <f t="shared" si="0"/>
        <v>0</v>
      </c>
      <c r="M8" s="13">
        <f t="shared" si="0"/>
        <v>0</v>
      </c>
      <c r="N8" s="13">
        <f t="shared" si="0"/>
        <v>0</v>
      </c>
      <c r="O8" s="13">
        <f t="shared" si="0"/>
        <v>0</v>
      </c>
      <c r="P8" s="13">
        <f t="shared" si="0"/>
        <v>0</v>
      </c>
      <c r="Q8" s="13">
        <f t="shared" si="0"/>
        <v>0</v>
      </c>
      <c r="R8" s="13">
        <f t="shared" si="0"/>
        <v>0</v>
      </c>
    </row>
    <row r="9" spans="1:19" ht="15" thickTop="1" x14ac:dyDescent="0.2"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9" x14ac:dyDescent="0.2">
      <c r="A10" s="6" t="s">
        <v>57</v>
      </c>
      <c r="C10" s="7">
        <f>+'Res o K-flöde Utf Inmatning'!B52</f>
        <v>0</v>
      </c>
      <c r="D10" s="7">
        <f>ROUND(C10*(1+'Prognosförutsättning Inmatning'!D20),-3)</f>
        <v>0</v>
      </c>
      <c r="E10" s="7">
        <f>ROUND(D10*(1+'Prognosförutsättning Inmatning'!E20),-3)</f>
        <v>0</v>
      </c>
      <c r="F10" s="7">
        <f>ROUND(E10*(1+'Prognosförutsättning Inmatning'!F20),-3)</f>
        <v>0</v>
      </c>
      <c r="G10" s="7">
        <f>ROUND(F10*(1+'Prognosförutsättning Inmatning'!G20),-3)</f>
        <v>0</v>
      </c>
      <c r="H10" s="7">
        <f>ROUND(G10*(1+'Prognosförutsättning Inmatning'!H20),-3)</f>
        <v>0</v>
      </c>
      <c r="I10" s="7">
        <f>ROUND(H10*(1+'Prognosförutsättning Inmatning'!I20),-3)</f>
        <v>0</v>
      </c>
      <c r="J10" s="7">
        <f>ROUND(I10*(1+'Prognosförutsättning Inmatning'!J20),-3)</f>
        <v>0</v>
      </c>
      <c r="K10" s="7">
        <f>ROUND(J10*(1+'Prognosförutsättning Inmatning'!K20),-3)</f>
        <v>0</v>
      </c>
      <c r="L10" s="7">
        <f>ROUND(K10*(1+'Prognosförutsättning Inmatning'!L20),-3)</f>
        <v>0</v>
      </c>
      <c r="M10" s="7">
        <f>ROUND(L10*(1+'Prognosförutsättning Inmatning'!M20),-3)</f>
        <v>0</v>
      </c>
      <c r="N10" s="7">
        <f>ROUND(M10*(1+'Prognosförutsättning Inmatning'!N20),-3)</f>
        <v>0</v>
      </c>
      <c r="O10" s="7">
        <f>ROUND(N10*(1+'Prognosförutsättning Inmatning'!O20),-3)</f>
        <v>0</v>
      </c>
      <c r="P10" s="7">
        <f>ROUND(O10*(1+'Prognosförutsättning Inmatning'!P20),-3)</f>
        <v>0</v>
      </c>
      <c r="Q10" s="7">
        <f>ROUND(P10*(1+'Prognosförutsättning Inmatning'!Q20),-3)</f>
        <v>0</v>
      </c>
      <c r="R10" s="7">
        <f>ROUND(Q10*(1+'Prognosförutsättning Inmatning'!R20),-3)</f>
        <v>0</v>
      </c>
    </row>
    <row r="11" spans="1:19" x14ac:dyDescent="0.2">
      <c r="A11" s="6" t="s">
        <v>70</v>
      </c>
      <c r="C11" s="7">
        <f>+'Res o K-flöde Utf Inmatning'!B14</f>
        <v>0</v>
      </c>
      <c r="D11" s="7">
        <f>+'Prognosförutsättning Inmatning'!D25</f>
        <v>0</v>
      </c>
      <c r="E11" s="7">
        <f>+'Prognosförutsättning Inmatning'!E25</f>
        <v>0</v>
      </c>
      <c r="F11" s="7">
        <f>+'Prognosförutsättning Inmatning'!F25</f>
        <v>0</v>
      </c>
      <c r="G11" s="7">
        <f>+'Prognosförutsättning Inmatning'!G25</f>
        <v>0</v>
      </c>
      <c r="H11" s="7">
        <f>+'Prognosförutsättning Inmatning'!H25</f>
        <v>0</v>
      </c>
      <c r="I11" s="7">
        <f>+'Prognosförutsättning Inmatning'!I25</f>
        <v>0</v>
      </c>
      <c r="J11" s="7">
        <f>+'Prognosförutsättning Inmatning'!J25</f>
        <v>0</v>
      </c>
      <c r="K11" s="7">
        <f>+'Prognosförutsättning Inmatning'!K25</f>
        <v>0</v>
      </c>
      <c r="L11" s="7">
        <f>+'Prognosförutsättning Inmatning'!L25</f>
        <v>0</v>
      </c>
      <c r="M11" s="7">
        <f>+'Prognosförutsättning Inmatning'!M25</f>
        <v>0</v>
      </c>
      <c r="N11" s="7">
        <f>+'Prognosförutsättning Inmatning'!N25</f>
        <v>0</v>
      </c>
      <c r="O11" s="7">
        <f>+'Prognosförutsättning Inmatning'!O25</f>
        <v>0</v>
      </c>
      <c r="P11" s="7">
        <f>+'Prognosförutsättning Inmatning'!P25</f>
        <v>0</v>
      </c>
      <c r="Q11" s="7">
        <f>+'Prognosförutsättning Inmatning'!Q25</f>
        <v>0</v>
      </c>
      <c r="R11" s="7">
        <f>+'Prognosförutsättning Inmatning'!R25</f>
        <v>0</v>
      </c>
    </row>
    <row r="12" spans="1:19" x14ac:dyDescent="0.2">
      <c r="A12" s="6" t="s">
        <v>49</v>
      </c>
      <c r="C12" s="7">
        <f>+'Res o K-flöde Utf Inmatning'!B15</f>
        <v>0</v>
      </c>
      <c r="D12" s="7">
        <f>ROUND(C12*(1+'Prognosförutsättning Inmatning'!D20),-3)</f>
        <v>0</v>
      </c>
      <c r="E12" s="7">
        <f>ROUND(D12*(1+'Prognosförutsättning Inmatning'!E20),-3)</f>
        <v>0</v>
      </c>
      <c r="F12" s="7">
        <f>ROUND(E12*(1+'Prognosförutsättning Inmatning'!F20),-3)</f>
        <v>0</v>
      </c>
      <c r="G12" s="7">
        <f>ROUND(F12*(1+'Prognosförutsättning Inmatning'!G20),-3)</f>
        <v>0</v>
      </c>
      <c r="H12" s="7">
        <f>ROUND(G12*(1+'Prognosförutsättning Inmatning'!H20),-3)</f>
        <v>0</v>
      </c>
      <c r="I12" s="7">
        <f>ROUND(H12*(1+'Prognosförutsättning Inmatning'!I20),-3)</f>
        <v>0</v>
      </c>
      <c r="J12" s="7">
        <f>ROUND(I12*(1+'Prognosförutsättning Inmatning'!J20),-3)</f>
        <v>0</v>
      </c>
      <c r="K12" s="7">
        <f>ROUND(J12*(1+'Prognosförutsättning Inmatning'!K20),-3)</f>
        <v>0</v>
      </c>
      <c r="L12" s="7">
        <f>ROUND(K12*(1+'Prognosförutsättning Inmatning'!L20),-3)</f>
        <v>0</v>
      </c>
      <c r="M12" s="7">
        <f>ROUND(L12*(1+'Prognosförutsättning Inmatning'!M20),-3)</f>
        <v>0</v>
      </c>
      <c r="N12" s="7">
        <f>ROUND(M12*(1+'Prognosförutsättning Inmatning'!N20),-3)</f>
        <v>0</v>
      </c>
      <c r="O12" s="7">
        <f>ROUND(N12*(1+'Prognosförutsättning Inmatning'!O20),-3)</f>
        <v>0</v>
      </c>
      <c r="P12" s="7">
        <f>ROUND(O12*(1+'Prognosförutsättning Inmatning'!P20),-3)</f>
        <v>0</v>
      </c>
      <c r="Q12" s="7">
        <f>ROUND(P12*(1+'Prognosförutsättning Inmatning'!Q20),-3)</f>
        <v>0</v>
      </c>
      <c r="R12" s="7">
        <f>ROUND(Q12*(1+'Prognosförutsättning Inmatning'!R20),-3)</f>
        <v>0</v>
      </c>
    </row>
    <row r="13" spans="1:19" x14ac:dyDescent="0.2">
      <c r="A13" s="6" t="s">
        <v>59</v>
      </c>
      <c r="C13" s="7">
        <f>+'Prognosförutsättning Inmatning'!C92</f>
        <v>0</v>
      </c>
      <c r="D13" s="7">
        <f>+'Prognosförutsättning Inmatning'!D92</f>
        <v>0</v>
      </c>
      <c r="E13" s="7">
        <f>+'Prognosförutsättning Inmatning'!E92</f>
        <v>0</v>
      </c>
      <c r="F13" s="7">
        <f>+'Prognosförutsättning Inmatning'!F92</f>
        <v>0</v>
      </c>
      <c r="G13" s="7">
        <f>+'Prognosförutsättning Inmatning'!G92</f>
        <v>0</v>
      </c>
      <c r="H13" s="7">
        <f>+'Prognosförutsättning Inmatning'!H92</f>
        <v>0</v>
      </c>
      <c r="I13" s="7">
        <f>+'Prognosförutsättning Inmatning'!I92</f>
        <v>0</v>
      </c>
      <c r="J13" s="7">
        <f>+'Prognosförutsättning Inmatning'!J92</f>
        <v>0</v>
      </c>
      <c r="K13" s="7">
        <f>+'Prognosförutsättning Inmatning'!K92</f>
        <v>0</v>
      </c>
      <c r="L13" s="7">
        <f>+'Prognosförutsättning Inmatning'!L92</f>
        <v>0</v>
      </c>
      <c r="M13" s="7">
        <f>+'Prognosförutsättning Inmatning'!M92</f>
        <v>0</v>
      </c>
      <c r="N13" s="7">
        <f>+'Prognosförutsättning Inmatning'!N92</f>
        <v>0</v>
      </c>
      <c r="O13" s="7">
        <f>+'Prognosförutsättning Inmatning'!O92</f>
        <v>0</v>
      </c>
      <c r="P13" s="7">
        <f>+'Prognosförutsättning Inmatning'!P92</f>
        <v>0</v>
      </c>
      <c r="Q13" s="7">
        <f>+'Prognosförutsättning Inmatning'!Q92</f>
        <v>0</v>
      </c>
      <c r="R13" s="7">
        <f>+'Prognosförutsättning Inmatning'!R92</f>
        <v>0</v>
      </c>
    </row>
    <row r="14" spans="1:19" x14ac:dyDescent="0.2">
      <c r="A14" s="6" t="s">
        <v>52</v>
      </c>
      <c r="C14" s="7">
        <f>+'Res o K-flöde Utf Inmatning'!B86</f>
        <v>0</v>
      </c>
      <c r="D14" s="7">
        <f>+'Prognosförutsättning Inmatning'!D49</f>
        <v>0</v>
      </c>
      <c r="E14" s="7">
        <f>+'Prognosförutsättning Inmatning'!E49</f>
        <v>0</v>
      </c>
      <c r="F14" s="7">
        <f>+'Prognosförutsättning Inmatning'!F49</f>
        <v>0</v>
      </c>
      <c r="G14" s="7">
        <f>+'Prognosförutsättning Inmatning'!G49</f>
        <v>0</v>
      </c>
      <c r="H14" s="7">
        <f>+'Prognosförutsättning Inmatning'!H49</f>
        <v>0</v>
      </c>
      <c r="I14" s="7">
        <f>+'Prognosförutsättning Inmatning'!I49</f>
        <v>0</v>
      </c>
      <c r="J14" s="7">
        <f>+'Prognosförutsättning Inmatning'!J49</f>
        <v>0</v>
      </c>
      <c r="K14" s="7">
        <f>+'Prognosförutsättning Inmatning'!K49</f>
        <v>0</v>
      </c>
      <c r="L14" s="7">
        <f>+'Prognosförutsättning Inmatning'!L49</f>
        <v>0</v>
      </c>
      <c r="M14" s="7">
        <f>+'Prognosförutsättning Inmatning'!M49</f>
        <v>0</v>
      </c>
      <c r="N14" s="7">
        <f>+'Prognosförutsättning Inmatning'!N49</f>
        <v>0</v>
      </c>
      <c r="O14" s="7">
        <f>+'Prognosförutsättning Inmatning'!O49</f>
        <v>0</v>
      </c>
      <c r="P14" s="7">
        <f>+'Prognosförutsättning Inmatning'!P49</f>
        <v>0</v>
      </c>
      <c r="Q14" s="7">
        <f>+'Prognosförutsättning Inmatning'!Q49</f>
        <v>0</v>
      </c>
      <c r="R14" s="7">
        <f>+'Prognosförutsättning Inmatning'!R49</f>
        <v>0</v>
      </c>
    </row>
    <row r="15" spans="1:19" ht="15" thickBot="1" x14ac:dyDescent="0.25">
      <c r="A15" s="6" t="s">
        <v>27</v>
      </c>
      <c r="C15" s="13">
        <f t="shared" ref="C15:R15" si="1">SUM(C10:C14)</f>
        <v>0</v>
      </c>
      <c r="D15" s="13">
        <f t="shared" si="1"/>
        <v>0</v>
      </c>
      <c r="E15" s="13">
        <f t="shared" si="1"/>
        <v>0</v>
      </c>
      <c r="F15" s="13">
        <f t="shared" si="1"/>
        <v>0</v>
      </c>
      <c r="G15" s="13">
        <f t="shared" si="1"/>
        <v>0</v>
      </c>
      <c r="H15" s="13">
        <f t="shared" si="1"/>
        <v>0</v>
      </c>
      <c r="I15" s="13">
        <f t="shared" si="1"/>
        <v>0</v>
      </c>
      <c r="J15" s="13">
        <f t="shared" si="1"/>
        <v>0</v>
      </c>
      <c r="K15" s="13">
        <f t="shared" si="1"/>
        <v>0</v>
      </c>
      <c r="L15" s="13">
        <f t="shared" si="1"/>
        <v>0</v>
      </c>
      <c r="M15" s="13">
        <f t="shared" si="1"/>
        <v>0</v>
      </c>
      <c r="N15" s="13">
        <f t="shared" si="1"/>
        <v>0</v>
      </c>
      <c r="O15" s="13">
        <f t="shared" si="1"/>
        <v>0</v>
      </c>
      <c r="P15" s="13">
        <f t="shared" si="1"/>
        <v>0</v>
      </c>
      <c r="Q15" s="13">
        <f t="shared" si="1"/>
        <v>0</v>
      </c>
      <c r="R15" s="13">
        <f t="shared" si="1"/>
        <v>0</v>
      </c>
    </row>
    <row r="16" spans="1:19" ht="15" thickTop="1" x14ac:dyDescent="0.2"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1:18" ht="15" thickBot="1" x14ac:dyDescent="0.25">
      <c r="A17" s="6" t="s">
        <v>28</v>
      </c>
      <c r="C17" s="95">
        <f t="shared" ref="C17:R17" si="2">+C8-C15</f>
        <v>0</v>
      </c>
      <c r="D17" s="95">
        <f t="shared" si="2"/>
        <v>0</v>
      </c>
      <c r="E17" s="95">
        <f t="shared" si="2"/>
        <v>0</v>
      </c>
      <c r="F17" s="95">
        <f t="shared" si="2"/>
        <v>0</v>
      </c>
      <c r="G17" s="95">
        <f t="shared" si="2"/>
        <v>0</v>
      </c>
      <c r="H17" s="95">
        <f t="shared" si="2"/>
        <v>0</v>
      </c>
      <c r="I17" s="95">
        <f t="shared" si="2"/>
        <v>0</v>
      </c>
      <c r="J17" s="95">
        <f t="shared" si="2"/>
        <v>0</v>
      </c>
      <c r="K17" s="95">
        <f t="shared" si="2"/>
        <v>0</v>
      </c>
      <c r="L17" s="95">
        <f t="shared" si="2"/>
        <v>0</v>
      </c>
      <c r="M17" s="95">
        <f t="shared" si="2"/>
        <v>0</v>
      </c>
      <c r="N17" s="95">
        <f t="shared" si="2"/>
        <v>0</v>
      </c>
      <c r="O17" s="95">
        <f t="shared" si="2"/>
        <v>0</v>
      </c>
      <c r="P17" s="95">
        <f t="shared" si="2"/>
        <v>0</v>
      </c>
      <c r="Q17" s="95">
        <f t="shared" si="2"/>
        <v>0</v>
      </c>
      <c r="R17" s="95">
        <f t="shared" si="2"/>
        <v>0</v>
      </c>
    </row>
    <row r="18" spans="1:18" x14ac:dyDescent="0.2"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</row>
    <row r="19" spans="1:18" x14ac:dyDescent="0.2">
      <c r="A19" s="6" t="s">
        <v>71</v>
      </c>
      <c r="C19" s="7">
        <f>+'Res o K-flöde Utf Inmatning'!B22</f>
        <v>0</v>
      </c>
      <c r="D19" s="7">
        <f>+'Prognosförutsättning Inmatning'!D30</f>
        <v>0</v>
      </c>
      <c r="E19" s="7">
        <f>+'Prognosförutsättning Inmatning'!E30</f>
        <v>0</v>
      </c>
      <c r="F19" s="7">
        <f>+'Prognosförutsättning Inmatning'!F30</f>
        <v>0</v>
      </c>
      <c r="G19" s="7">
        <f>+'Prognosförutsättning Inmatning'!G30</f>
        <v>0</v>
      </c>
      <c r="H19" s="7">
        <f>+'Prognosförutsättning Inmatning'!H30</f>
        <v>0</v>
      </c>
      <c r="I19" s="7">
        <f>+'Prognosförutsättning Inmatning'!I30</f>
        <v>0</v>
      </c>
      <c r="J19" s="7">
        <f>+'Prognosförutsättning Inmatning'!J30</f>
        <v>0</v>
      </c>
      <c r="K19" s="7">
        <f>+'Prognosförutsättning Inmatning'!K30</f>
        <v>0</v>
      </c>
      <c r="L19" s="7">
        <f>+'Prognosförutsättning Inmatning'!L30</f>
        <v>0</v>
      </c>
      <c r="M19" s="7">
        <f>+'Prognosförutsättning Inmatning'!M30</f>
        <v>0</v>
      </c>
      <c r="N19" s="7">
        <f>+'Prognosförutsättning Inmatning'!N30</f>
        <v>0</v>
      </c>
      <c r="O19" s="7">
        <f>+'Prognosförutsättning Inmatning'!O30</f>
        <v>0</v>
      </c>
      <c r="P19" s="7">
        <f>+'Prognosförutsättning Inmatning'!P30</f>
        <v>0</v>
      </c>
      <c r="Q19" s="7">
        <f>+'Prognosförutsättning Inmatning'!Q30</f>
        <v>0</v>
      </c>
      <c r="R19" s="7">
        <f>+'Prognosförutsättning Inmatning'!R30</f>
        <v>0</v>
      </c>
    </row>
    <row r="20" spans="1:18" x14ac:dyDescent="0.2"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</row>
    <row r="21" spans="1:18" x14ac:dyDescent="0.2">
      <c r="A21" s="6" t="s">
        <v>191</v>
      </c>
      <c r="C21" s="7">
        <f>+C17-C19</f>
        <v>0</v>
      </c>
      <c r="D21" s="7">
        <f t="shared" ref="D21:R21" si="3">+D17-D19</f>
        <v>0</v>
      </c>
      <c r="E21" s="7">
        <f t="shared" si="3"/>
        <v>0</v>
      </c>
      <c r="F21" s="7">
        <f t="shared" si="3"/>
        <v>0</v>
      </c>
      <c r="G21" s="7">
        <f t="shared" si="3"/>
        <v>0</v>
      </c>
      <c r="H21" s="7">
        <f t="shared" si="3"/>
        <v>0</v>
      </c>
      <c r="I21" s="7">
        <f t="shared" si="3"/>
        <v>0</v>
      </c>
      <c r="J21" s="7">
        <f t="shared" si="3"/>
        <v>0</v>
      </c>
      <c r="K21" s="7">
        <f t="shared" si="3"/>
        <v>0</v>
      </c>
      <c r="L21" s="7">
        <f t="shared" si="3"/>
        <v>0</v>
      </c>
      <c r="M21" s="7">
        <f t="shared" si="3"/>
        <v>0</v>
      </c>
      <c r="N21" s="7">
        <f t="shared" si="3"/>
        <v>0</v>
      </c>
      <c r="O21" s="7">
        <f t="shared" si="3"/>
        <v>0</v>
      </c>
      <c r="P21" s="7">
        <f t="shared" si="3"/>
        <v>0</v>
      </c>
      <c r="Q21" s="7">
        <f t="shared" si="3"/>
        <v>0</v>
      </c>
      <c r="R21" s="7">
        <f t="shared" si="3"/>
        <v>0</v>
      </c>
    </row>
    <row r="22" spans="1:18" x14ac:dyDescent="0.2"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</row>
    <row r="23" spans="1:18" x14ac:dyDescent="0.2">
      <c r="A23" s="6" t="s">
        <v>96</v>
      </c>
      <c r="C23" s="90">
        <f>+C21</f>
        <v>0</v>
      </c>
      <c r="D23" s="90">
        <f>+C23+D21</f>
        <v>0</v>
      </c>
      <c r="E23" s="90">
        <f t="shared" ref="E23:R23" si="4">+D23+E21</f>
        <v>0</v>
      </c>
      <c r="F23" s="90">
        <f t="shared" si="4"/>
        <v>0</v>
      </c>
      <c r="G23" s="90">
        <f t="shared" si="4"/>
        <v>0</v>
      </c>
      <c r="H23" s="90">
        <f t="shared" si="4"/>
        <v>0</v>
      </c>
      <c r="I23" s="90">
        <f t="shared" si="4"/>
        <v>0</v>
      </c>
      <c r="J23" s="90">
        <f t="shared" si="4"/>
        <v>0</v>
      </c>
      <c r="K23" s="90">
        <f t="shared" si="4"/>
        <v>0</v>
      </c>
      <c r="L23" s="90">
        <f t="shared" si="4"/>
        <v>0</v>
      </c>
      <c r="M23" s="90">
        <f t="shared" si="4"/>
        <v>0</v>
      </c>
      <c r="N23" s="90">
        <f t="shared" si="4"/>
        <v>0</v>
      </c>
      <c r="O23" s="90">
        <f t="shared" si="4"/>
        <v>0</v>
      </c>
      <c r="P23" s="90">
        <f t="shared" si="4"/>
        <v>0</v>
      </c>
      <c r="Q23" s="90">
        <f t="shared" si="4"/>
        <v>0</v>
      </c>
      <c r="R23" s="90">
        <f t="shared" si="4"/>
        <v>0</v>
      </c>
    </row>
    <row r="24" spans="1:18" ht="15" thickBot="1" x14ac:dyDescent="0.25">
      <c r="L24" s="7"/>
    </row>
    <row r="25" spans="1:18" ht="15.75" thickBot="1" x14ac:dyDescent="0.3">
      <c r="A25" s="73" t="s">
        <v>29</v>
      </c>
    </row>
    <row r="26" spans="1:18" x14ac:dyDescent="0.2">
      <c r="A26" s="6" t="s">
        <v>26</v>
      </c>
      <c r="C26" s="7">
        <f t="shared" ref="C26:R26" si="5">+C8</f>
        <v>0</v>
      </c>
      <c r="D26" s="7">
        <f t="shared" si="5"/>
        <v>0</v>
      </c>
      <c r="E26" s="7">
        <f t="shared" si="5"/>
        <v>0</v>
      </c>
      <c r="F26" s="7">
        <f t="shared" si="5"/>
        <v>0</v>
      </c>
      <c r="G26" s="7">
        <f t="shared" si="5"/>
        <v>0</v>
      </c>
      <c r="H26" s="7">
        <f t="shared" si="5"/>
        <v>0</v>
      </c>
      <c r="I26" s="7">
        <f t="shared" si="5"/>
        <v>0</v>
      </c>
      <c r="J26" s="7">
        <f t="shared" si="5"/>
        <v>0</v>
      </c>
      <c r="K26" s="7">
        <f t="shared" si="5"/>
        <v>0</v>
      </c>
      <c r="L26" s="7">
        <f t="shared" si="5"/>
        <v>0</v>
      </c>
      <c r="M26" s="7">
        <f t="shared" si="5"/>
        <v>0</v>
      </c>
      <c r="N26" s="7">
        <f t="shared" si="5"/>
        <v>0</v>
      </c>
      <c r="O26" s="7">
        <f t="shared" si="5"/>
        <v>0</v>
      </c>
      <c r="P26" s="7">
        <f t="shared" si="5"/>
        <v>0</v>
      </c>
      <c r="Q26" s="7">
        <f t="shared" si="5"/>
        <v>0</v>
      </c>
      <c r="R26" s="7">
        <f t="shared" si="5"/>
        <v>0</v>
      </c>
    </row>
    <row r="27" spans="1:18" x14ac:dyDescent="0.2">
      <c r="A27" s="6" t="s">
        <v>27</v>
      </c>
      <c r="C27" s="7">
        <f>-C15</f>
        <v>0</v>
      </c>
      <c r="D27" s="7">
        <f t="shared" ref="D27:R27" si="6">-D15</f>
        <v>0</v>
      </c>
      <c r="E27" s="7">
        <f t="shared" si="6"/>
        <v>0</v>
      </c>
      <c r="F27" s="7">
        <f t="shared" si="6"/>
        <v>0</v>
      </c>
      <c r="G27" s="7">
        <f t="shared" si="6"/>
        <v>0</v>
      </c>
      <c r="H27" s="7">
        <f t="shared" si="6"/>
        <v>0</v>
      </c>
      <c r="I27" s="7">
        <f t="shared" si="6"/>
        <v>0</v>
      </c>
      <c r="J27" s="7">
        <f t="shared" si="6"/>
        <v>0</v>
      </c>
      <c r="K27" s="7">
        <f t="shared" si="6"/>
        <v>0</v>
      </c>
      <c r="L27" s="7">
        <f t="shared" si="6"/>
        <v>0</v>
      </c>
      <c r="M27" s="7">
        <f t="shared" si="6"/>
        <v>0</v>
      </c>
      <c r="N27" s="7">
        <f t="shared" si="6"/>
        <v>0</v>
      </c>
      <c r="O27" s="7">
        <f t="shared" si="6"/>
        <v>0</v>
      </c>
      <c r="P27" s="7">
        <f t="shared" si="6"/>
        <v>0</v>
      </c>
      <c r="Q27" s="7">
        <f t="shared" si="6"/>
        <v>0</v>
      </c>
      <c r="R27" s="7">
        <f t="shared" si="6"/>
        <v>0</v>
      </c>
    </row>
    <row r="28" spans="1:18" x14ac:dyDescent="0.2">
      <c r="A28" s="6" t="s">
        <v>72</v>
      </c>
      <c r="C28" s="7">
        <f>+C13</f>
        <v>0</v>
      </c>
      <c r="D28" s="7">
        <f t="shared" ref="D28:R28" si="7">+D13</f>
        <v>0</v>
      </c>
      <c r="E28" s="7">
        <f t="shared" si="7"/>
        <v>0</v>
      </c>
      <c r="F28" s="7">
        <f t="shared" si="7"/>
        <v>0</v>
      </c>
      <c r="G28" s="7">
        <f t="shared" si="7"/>
        <v>0</v>
      </c>
      <c r="H28" s="7">
        <f t="shared" si="7"/>
        <v>0</v>
      </c>
      <c r="I28" s="7">
        <f t="shared" si="7"/>
        <v>0</v>
      </c>
      <c r="J28" s="7">
        <f t="shared" si="7"/>
        <v>0</v>
      </c>
      <c r="K28" s="7">
        <f t="shared" si="7"/>
        <v>0</v>
      </c>
      <c r="L28" s="7">
        <f t="shared" si="7"/>
        <v>0</v>
      </c>
      <c r="M28" s="7">
        <f t="shared" si="7"/>
        <v>0</v>
      </c>
      <c r="N28" s="7">
        <f t="shared" si="7"/>
        <v>0</v>
      </c>
      <c r="O28" s="7">
        <f t="shared" si="7"/>
        <v>0</v>
      </c>
      <c r="P28" s="7">
        <f t="shared" si="7"/>
        <v>0</v>
      </c>
      <c r="Q28" s="7">
        <f t="shared" si="7"/>
        <v>0</v>
      </c>
      <c r="R28" s="7">
        <f t="shared" si="7"/>
        <v>0</v>
      </c>
    </row>
    <row r="29" spans="1:18" ht="15" x14ac:dyDescent="0.25">
      <c r="A29" s="12" t="s">
        <v>73</v>
      </c>
      <c r="C29" s="90">
        <f t="shared" ref="C29:R29" si="8">SUM(C26:C28)</f>
        <v>0</v>
      </c>
      <c r="D29" s="90">
        <f t="shared" si="8"/>
        <v>0</v>
      </c>
      <c r="E29" s="90">
        <f t="shared" si="8"/>
        <v>0</v>
      </c>
      <c r="F29" s="90">
        <f t="shared" si="8"/>
        <v>0</v>
      </c>
      <c r="G29" s="90">
        <f t="shared" si="8"/>
        <v>0</v>
      </c>
      <c r="H29" s="90">
        <f t="shared" si="8"/>
        <v>0</v>
      </c>
      <c r="I29" s="90">
        <f t="shared" si="8"/>
        <v>0</v>
      </c>
      <c r="J29" s="90">
        <f t="shared" si="8"/>
        <v>0</v>
      </c>
      <c r="K29" s="90">
        <f t="shared" si="8"/>
        <v>0</v>
      </c>
      <c r="L29" s="90">
        <f t="shared" si="8"/>
        <v>0</v>
      </c>
      <c r="M29" s="90">
        <f t="shared" si="8"/>
        <v>0</v>
      </c>
      <c r="N29" s="90">
        <f t="shared" si="8"/>
        <v>0</v>
      </c>
      <c r="O29" s="90">
        <f t="shared" si="8"/>
        <v>0</v>
      </c>
      <c r="P29" s="90">
        <f t="shared" si="8"/>
        <v>0</v>
      </c>
      <c r="Q29" s="90">
        <f t="shared" si="8"/>
        <v>0</v>
      </c>
      <c r="R29" s="90">
        <f t="shared" si="8"/>
        <v>0</v>
      </c>
    </row>
    <row r="30" spans="1:18" x14ac:dyDescent="0.2">
      <c r="C30" s="7"/>
    </row>
    <row r="31" spans="1:18" ht="15.75" customHeight="1" x14ac:dyDescent="0.2">
      <c r="A31" s="6" t="s">
        <v>30</v>
      </c>
      <c r="C31" s="7">
        <f>-'Prognosförutsättning Inmatning'!C35</f>
        <v>0</v>
      </c>
      <c r="D31" s="7">
        <f>-'Prognosförutsättning Inmatning'!D35</f>
        <v>0</v>
      </c>
      <c r="E31" s="7">
        <f>-'Prognosförutsättning Inmatning'!E35</f>
        <v>0</v>
      </c>
      <c r="F31" s="7">
        <f>-'Prognosförutsättning Inmatning'!F35</f>
        <v>0</v>
      </c>
      <c r="G31" s="7">
        <f>-'Prognosförutsättning Inmatning'!G35</f>
        <v>0</v>
      </c>
      <c r="H31" s="7">
        <f>-'Prognosförutsättning Inmatning'!H35</f>
        <v>0</v>
      </c>
      <c r="I31" s="7">
        <f>-'Prognosförutsättning Inmatning'!I35</f>
        <v>0</v>
      </c>
      <c r="J31" s="7">
        <f>-'Prognosförutsättning Inmatning'!J35</f>
        <v>0</v>
      </c>
      <c r="K31" s="7">
        <f>-'Prognosförutsättning Inmatning'!K35</f>
        <v>0</v>
      </c>
      <c r="L31" s="7">
        <f>-'Prognosförutsättning Inmatning'!L35</f>
        <v>0</v>
      </c>
      <c r="M31" s="7">
        <f>-'Prognosförutsättning Inmatning'!M35</f>
        <v>0</v>
      </c>
      <c r="N31" s="7">
        <f>-'Prognosförutsättning Inmatning'!N35</f>
        <v>0</v>
      </c>
      <c r="O31" s="7">
        <f>-'Prognosförutsättning Inmatning'!O35</f>
        <v>0</v>
      </c>
      <c r="P31" s="7">
        <f>-'Prognosförutsättning Inmatning'!P35</f>
        <v>0</v>
      </c>
      <c r="Q31" s="7">
        <f>-'Prognosförutsättning Inmatning'!Q35</f>
        <v>0</v>
      </c>
      <c r="R31" s="7">
        <f>-'Prognosförutsättning Inmatning'!R35</f>
        <v>0</v>
      </c>
    </row>
    <row r="32" spans="1:18" ht="15.75" customHeight="1" x14ac:dyDescent="0.2">
      <c r="A32" s="6" t="s">
        <v>363</v>
      </c>
      <c r="C32" s="7"/>
      <c r="D32" s="7">
        <f>+'Prognosförutsättning Inmatning'!D43</f>
        <v>0</v>
      </c>
      <c r="E32" s="7">
        <f>+'Prognosförutsättning Inmatning'!E43</f>
        <v>0</v>
      </c>
      <c r="F32" s="7">
        <f>+'Prognosförutsättning Inmatning'!F43</f>
        <v>0</v>
      </c>
      <c r="G32" s="7">
        <f>+'Prognosförutsättning Inmatning'!G43</f>
        <v>0</v>
      </c>
      <c r="H32" s="7">
        <f>+'Prognosförutsättning Inmatning'!H43</f>
        <v>0</v>
      </c>
      <c r="I32" s="7">
        <f>+'Prognosförutsättning Inmatning'!I43</f>
        <v>0</v>
      </c>
      <c r="J32" s="7">
        <f>+'Prognosförutsättning Inmatning'!J43</f>
        <v>0</v>
      </c>
      <c r="K32" s="7">
        <f>+'Prognosförutsättning Inmatning'!K43</f>
        <v>0</v>
      </c>
      <c r="L32" s="7">
        <f>+'Prognosförutsättning Inmatning'!L43</f>
        <v>0</v>
      </c>
      <c r="M32" s="7">
        <f>+'Prognosförutsättning Inmatning'!M43</f>
        <v>0</v>
      </c>
      <c r="N32" s="7">
        <f>+'Prognosförutsättning Inmatning'!N43</f>
        <v>0</v>
      </c>
      <c r="O32" s="7">
        <f>+'Prognosförutsättning Inmatning'!O43</f>
        <v>0</v>
      </c>
      <c r="P32" s="7">
        <f>+'Prognosförutsättning Inmatning'!P43</f>
        <v>0</v>
      </c>
      <c r="Q32" s="7">
        <f>+'Prognosförutsättning Inmatning'!Q43</f>
        <v>0</v>
      </c>
      <c r="R32" s="7">
        <f>+'Prognosförutsättning Inmatning'!R43</f>
        <v>0</v>
      </c>
    </row>
    <row r="33" spans="1:19" x14ac:dyDescent="0.2">
      <c r="A33" s="6" t="s">
        <v>31</v>
      </c>
      <c r="C33" s="7">
        <f>+'Res o K-flöde Utf Inmatning'!B34</f>
        <v>0</v>
      </c>
      <c r="D33" s="7">
        <f>-'Prognosförutsättning Inmatning'!D10</f>
        <v>0</v>
      </c>
      <c r="E33" s="7">
        <f>-'Prognosförutsättning Inmatning'!E10</f>
        <v>0</v>
      </c>
      <c r="F33" s="7">
        <f>-'Prognosförutsättning Inmatning'!F10</f>
        <v>0</v>
      </c>
      <c r="G33" s="7">
        <f>-'Prognosförutsättning Inmatning'!G10</f>
        <v>0</v>
      </c>
      <c r="H33" s="7">
        <f>-'Prognosförutsättning Inmatning'!H10</f>
        <v>0</v>
      </c>
      <c r="I33" s="7">
        <f>-'Prognosförutsättning Inmatning'!I10</f>
        <v>0</v>
      </c>
      <c r="J33" s="7">
        <f>-'Prognosförutsättning Inmatning'!J10</f>
        <v>0</v>
      </c>
      <c r="K33" s="7">
        <f>-'Prognosförutsättning Inmatning'!K10</f>
        <v>0</v>
      </c>
      <c r="L33" s="7">
        <f>-'Prognosförutsättning Inmatning'!L10</f>
        <v>0</v>
      </c>
      <c r="M33" s="7">
        <f>-'Prognosförutsättning Inmatning'!M10</f>
        <v>0</v>
      </c>
      <c r="N33" s="7">
        <f>-'Prognosförutsättning Inmatning'!N10</f>
        <v>0</v>
      </c>
      <c r="O33" s="7">
        <f>-'Prognosförutsättning Inmatning'!O10</f>
        <v>0</v>
      </c>
      <c r="P33" s="7">
        <f>-'Prognosförutsättning Inmatning'!P10</f>
        <v>0</v>
      </c>
      <c r="Q33" s="7">
        <f>-'Prognosförutsättning Inmatning'!Q10</f>
        <v>0</v>
      </c>
      <c r="R33" s="7">
        <f>-'Prognosförutsättning Inmatning'!R10</f>
        <v>0</v>
      </c>
    </row>
    <row r="34" spans="1:19" x14ac:dyDescent="0.2">
      <c r="A34" s="6" t="s">
        <v>316</v>
      </c>
      <c r="C34" s="7">
        <f>+'Anskaffning Inmatning'!I16</f>
        <v>0</v>
      </c>
    </row>
    <row r="35" spans="1:19" ht="15.75" thickBot="1" x14ac:dyDescent="0.3">
      <c r="A35" s="12" t="s">
        <v>32</v>
      </c>
      <c r="B35" s="12"/>
      <c r="C35" s="95">
        <f>SUM(C29:C34)</f>
        <v>0</v>
      </c>
      <c r="D35" s="95">
        <f>SUM(D29:D34)</f>
        <v>0</v>
      </c>
      <c r="E35" s="95">
        <f t="shared" ref="E35:R35" si="9">SUM(E29:E34)</f>
        <v>0</v>
      </c>
      <c r="F35" s="95">
        <f t="shared" si="9"/>
        <v>0</v>
      </c>
      <c r="G35" s="95">
        <f t="shared" si="9"/>
        <v>0</v>
      </c>
      <c r="H35" s="95">
        <f t="shared" si="9"/>
        <v>0</v>
      </c>
      <c r="I35" s="95">
        <f t="shared" si="9"/>
        <v>0</v>
      </c>
      <c r="J35" s="95">
        <f t="shared" si="9"/>
        <v>0</v>
      </c>
      <c r="K35" s="95">
        <f t="shared" si="9"/>
        <v>0</v>
      </c>
      <c r="L35" s="95">
        <f t="shared" si="9"/>
        <v>0</v>
      </c>
      <c r="M35" s="95">
        <f t="shared" si="9"/>
        <v>0</v>
      </c>
      <c r="N35" s="95">
        <f t="shared" si="9"/>
        <v>0</v>
      </c>
      <c r="O35" s="95">
        <f t="shared" si="9"/>
        <v>0</v>
      </c>
      <c r="P35" s="95">
        <f t="shared" si="9"/>
        <v>0</v>
      </c>
      <c r="Q35" s="95">
        <f t="shared" si="9"/>
        <v>0</v>
      </c>
      <c r="R35" s="95">
        <f t="shared" si="9"/>
        <v>0</v>
      </c>
    </row>
    <row r="37" spans="1:19" ht="42.75" x14ac:dyDescent="0.2">
      <c r="A37" s="96" t="s">
        <v>74</v>
      </c>
      <c r="B37" s="96"/>
      <c r="C37" s="7">
        <f>+C35</f>
        <v>0</v>
      </c>
      <c r="D37" s="7">
        <f>+C37+D35</f>
        <v>0</v>
      </c>
      <c r="E37" s="7">
        <f t="shared" ref="E37:R37" si="10">+D37+E35</f>
        <v>0</v>
      </c>
      <c r="F37" s="7">
        <f t="shared" si="10"/>
        <v>0</v>
      </c>
      <c r="G37" s="7">
        <f t="shared" si="10"/>
        <v>0</v>
      </c>
      <c r="H37" s="7">
        <f t="shared" si="10"/>
        <v>0</v>
      </c>
      <c r="I37" s="7">
        <f t="shared" si="10"/>
        <v>0</v>
      </c>
      <c r="J37" s="7">
        <f t="shared" si="10"/>
        <v>0</v>
      </c>
      <c r="K37" s="7">
        <f t="shared" si="10"/>
        <v>0</v>
      </c>
      <c r="L37" s="7">
        <f t="shared" si="10"/>
        <v>0</v>
      </c>
      <c r="M37" s="7">
        <f t="shared" si="10"/>
        <v>0</v>
      </c>
      <c r="N37" s="7">
        <f t="shared" si="10"/>
        <v>0</v>
      </c>
      <c r="O37" s="7">
        <f t="shared" si="10"/>
        <v>0</v>
      </c>
      <c r="P37" s="7">
        <f t="shared" si="10"/>
        <v>0</v>
      </c>
      <c r="Q37" s="7">
        <f t="shared" si="10"/>
        <v>0</v>
      </c>
      <c r="R37" s="7">
        <f t="shared" si="10"/>
        <v>0</v>
      </c>
      <c r="S37" s="6" t="s">
        <v>217</v>
      </c>
    </row>
    <row r="38" spans="1:19" x14ac:dyDescent="0.2">
      <c r="A38" s="8"/>
      <c r="B38" s="8"/>
      <c r="D38" s="7"/>
    </row>
    <row r="39" spans="1:19" ht="28.5" x14ac:dyDescent="0.2">
      <c r="A39" s="8" t="s">
        <v>75</v>
      </c>
      <c r="B39" s="8"/>
      <c r="C39" s="7">
        <f>+C13+C19</f>
        <v>0</v>
      </c>
      <c r="D39" s="7">
        <f t="shared" ref="D39:R39" si="11">+D13+D19</f>
        <v>0</v>
      </c>
      <c r="E39" s="7">
        <f t="shared" si="11"/>
        <v>0</v>
      </c>
      <c r="F39" s="7">
        <f t="shared" si="11"/>
        <v>0</v>
      </c>
      <c r="G39" s="7">
        <f t="shared" si="11"/>
        <v>0</v>
      </c>
      <c r="H39" s="7">
        <f t="shared" si="11"/>
        <v>0</v>
      </c>
      <c r="I39" s="7">
        <f t="shared" si="11"/>
        <v>0</v>
      </c>
      <c r="J39" s="7">
        <f t="shared" si="11"/>
        <v>0</v>
      </c>
      <c r="K39" s="7">
        <f t="shared" si="11"/>
        <v>0</v>
      </c>
      <c r="L39" s="7">
        <f t="shared" si="11"/>
        <v>0</v>
      </c>
      <c r="M39" s="7">
        <f t="shared" si="11"/>
        <v>0</v>
      </c>
      <c r="N39" s="7">
        <f t="shared" si="11"/>
        <v>0</v>
      </c>
      <c r="O39" s="7">
        <f t="shared" si="11"/>
        <v>0</v>
      </c>
      <c r="P39" s="7">
        <f t="shared" si="11"/>
        <v>0</v>
      </c>
      <c r="Q39" s="7">
        <f t="shared" si="11"/>
        <v>0</v>
      </c>
      <c r="R39" s="7">
        <f t="shared" si="11"/>
        <v>0</v>
      </c>
      <c r="S39" s="6" t="s">
        <v>216</v>
      </c>
    </row>
    <row r="40" spans="1:19" x14ac:dyDescent="0.2">
      <c r="A40" s="8"/>
      <c r="B40" s="8"/>
    </row>
  </sheetData>
  <sheetProtection algorithmName="SHA-512" hashValue="CYibTHOCBLjox1lRb9gufH24ChwaNyVMlzpRyFYRizDl4ToeKMRC59Ah2wk8zaymFgLj9uKpmXKTpf5OqDiFvA==" saltValue="dt+VrcG3YEI0GXkWJ9/GPw==" spinCount="100000" sheet="1" objects="1" scenarios="1"/>
  <pageMargins left="0.7" right="0.7" top="0.75" bottom="0.75" header="0.3" footer="0.3"/>
  <pageSetup paperSize="9" orientation="portrait" verticalDpi="0" r:id="rId1"/>
  <ignoredErrors>
    <ignoredError sqref="D11 E11:R11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2826D-8500-42DB-90BB-C31BFBD943EC}">
  <sheetPr codeName="Blad8">
    <tabColor rgb="FF92D050"/>
  </sheetPr>
  <dimension ref="A1:S50"/>
  <sheetViews>
    <sheetView workbookViewId="0"/>
  </sheetViews>
  <sheetFormatPr defaultColWidth="9.140625" defaultRowHeight="14.25" outlineLevelRow="1" outlineLevelCol="1" x14ac:dyDescent="0.2"/>
  <cols>
    <col min="1" max="1" width="43.5703125" style="6" customWidth="1"/>
    <col min="2" max="2" width="14.7109375" style="7" bestFit="1" customWidth="1"/>
    <col min="3" max="3" width="10.28515625" style="7" customWidth="1"/>
    <col min="4" max="5" width="10.28515625" style="6" customWidth="1"/>
    <col min="6" max="6" width="12.42578125" style="6" customWidth="1"/>
    <col min="7" max="7" width="10.28515625" style="6" customWidth="1"/>
    <col min="8" max="8" width="13.85546875" style="6" customWidth="1"/>
    <col min="9" max="12" width="10.28515625" style="6" hidden="1" customWidth="1" outlineLevel="1"/>
    <col min="13" max="13" width="10.28515625" style="6" customWidth="1" collapsed="1"/>
    <col min="14" max="17" width="10.28515625" style="6" hidden="1" customWidth="1" outlineLevel="1"/>
    <col min="18" max="18" width="10.28515625" style="6" customWidth="1" collapsed="1"/>
    <col min="19" max="16384" width="9.140625" style="6"/>
  </cols>
  <sheetData>
    <row r="1" spans="1:19" ht="15" thickBot="1" x14ac:dyDescent="0.25"/>
    <row r="2" spans="1:19" ht="15.75" thickBot="1" x14ac:dyDescent="0.3">
      <c r="A2" s="73" t="s">
        <v>3</v>
      </c>
    </row>
    <row r="3" spans="1:19" ht="15" x14ac:dyDescent="0.25">
      <c r="A3" s="40"/>
    </row>
    <row r="4" spans="1:19" x14ac:dyDescent="0.2">
      <c r="A4" s="97" t="s">
        <v>146</v>
      </c>
    </row>
    <row r="5" spans="1:19" x14ac:dyDescent="0.2">
      <c r="A5" s="6" t="s">
        <v>155</v>
      </c>
      <c r="B5" s="7" t="s">
        <v>150</v>
      </c>
      <c r="D5" s="98">
        <v>-0.01</v>
      </c>
      <c r="E5" s="99">
        <v>0</v>
      </c>
      <c r="F5" s="98">
        <v>0.01</v>
      </c>
      <c r="G5" s="98">
        <v>0.02</v>
      </c>
      <c r="H5" s="98">
        <v>0.03</v>
      </c>
      <c r="I5" s="98">
        <v>0.04</v>
      </c>
      <c r="J5" s="98"/>
      <c r="K5" s="98"/>
      <c r="L5" s="98"/>
    </row>
    <row r="6" spans="1:19" x14ac:dyDescent="0.2">
      <c r="A6" s="6" t="s">
        <v>88</v>
      </c>
      <c r="B6" s="7" t="s">
        <v>150</v>
      </c>
      <c r="D6" s="100">
        <f>+D5+'Res o K-flöde Utf Inmatning'!B92</f>
        <v>-0.01</v>
      </c>
      <c r="E6" s="101">
        <f>+E5+'Res o K-flöde Utf Inmatning'!B92</f>
        <v>0</v>
      </c>
      <c r="F6" s="100">
        <f>+F5+'Res o K-flöde Utf Inmatning'!B92</f>
        <v>0.01</v>
      </c>
      <c r="G6" s="100">
        <f>+G5+'Res o K-flöde Utf Inmatning'!B92</f>
        <v>0.02</v>
      </c>
      <c r="H6" s="100">
        <f>+H5+'Res o K-flöde Utf Inmatning'!B92</f>
        <v>0.03</v>
      </c>
      <c r="I6" s="100">
        <f>+I5+'Res o K-flöde Utf Inmatning'!B92</f>
        <v>0.04</v>
      </c>
      <c r="J6" s="100"/>
      <c r="K6" s="100"/>
      <c r="L6" s="100"/>
    </row>
    <row r="7" spans="1:19" x14ac:dyDescent="0.2">
      <c r="A7" s="6" t="s">
        <v>95</v>
      </c>
      <c r="B7" s="7" t="s">
        <v>151</v>
      </c>
      <c r="D7" s="7">
        <f>'Res o K-flöde Utf Inmatning'!B89*('Prognosförutsättning Inmatning'!B83+Nyckeltal!D5)</f>
        <v>0</v>
      </c>
      <c r="E7" s="46">
        <f>+'Res o K-flöde Utf Inmatning'!B84</f>
        <v>0</v>
      </c>
      <c r="F7" s="7">
        <f>'Res o K-flöde Utf Inmatning'!B89*('Prognosförutsättning Inmatning'!B83+Nyckeltal!F5)</f>
        <v>0</v>
      </c>
      <c r="G7" s="7">
        <f>'Res o K-flöde Utf Inmatning'!B89*('Prognosförutsättning Inmatning'!B83+Nyckeltal!G5)</f>
        <v>0</v>
      </c>
      <c r="H7" s="7">
        <f>'Res o K-flöde Utf Inmatning'!B89*('Prognosförutsättning Inmatning'!B83+Nyckeltal!H5)</f>
        <v>0</v>
      </c>
      <c r="I7" s="7">
        <f>'Res o K-flöde Utf Inmatning'!B89*('Prognosförutsättning Inmatning'!B83+Nyckeltal!I5)</f>
        <v>0</v>
      </c>
      <c r="J7" s="7"/>
      <c r="K7" s="7"/>
      <c r="L7" s="7"/>
    </row>
    <row r="8" spans="1:19" x14ac:dyDescent="0.2">
      <c r="A8" s="6" t="s">
        <v>152</v>
      </c>
      <c r="B8" s="7" t="s">
        <v>137</v>
      </c>
      <c r="D8" s="7">
        <f>IFERROR(+'Prognosförutsättning Inmatning'!C85/'Prognosförutsättning Inmatning'!B81,0)</f>
        <v>0</v>
      </c>
      <c r="E8" s="46">
        <f>IFERROR(+'Prognosförutsättning Inmatning'!D85/'Prognosförutsättning Inmatning'!B81,0)</f>
        <v>0</v>
      </c>
      <c r="F8" s="7">
        <f>IFERROR(+'Prognosförutsättning Inmatning'!E85/'Prognosförutsättning Inmatning'!B81,0)</f>
        <v>0</v>
      </c>
      <c r="G8" s="7">
        <f>IFERROR(+'Prognosförutsättning Inmatning'!F85/'Prognosförutsättning Inmatning'!B81,0)</f>
        <v>0</v>
      </c>
      <c r="H8" s="7">
        <f>IFERROR(+'Prognosförutsättning Inmatning'!G85/'Prognosförutsättning Inmatning'!B81,0)</f>
        <v>0</v>
      </c>
      <c r="I8" s="7">
        <f>IFERROR(+'Prognosförutsättning Inmatning'!H85/'Prognosförutsättning Inmatning'!B81,0)</f>
        <v>0</v>
      </c>
      <c r="J8" s="7"/>
      <c r="K8" s="7"/>
      <c r="L8" s="7"/>
    </row>
    <row r="9" spans="1:19" x14ac:dyDescent="0.2">
      <c r="A9" s="6" t="s">
        <v>154</v>
      </c>
      <c r="B9" s="7" t="s">
        <v>153</v>
      </c>
      <c r="D9" s="102">
        <f>IFERROR(+'Prognosförutsättning Inmatning'!C86,0)</f>
        <v>0</v>
      </c>
      <c r="E9" s="103">
        <f>IFERROR(+'Prognosförutsättning Inmatning'!D86,0)</f>
        <v>0</v>
      </c>
      <c r="F9" s="102">
        <f>IFERROR(+'Prognosförutsättning Inmatning'!E86,0)</f>
        <v>0</v>
      </c>
      <c r="G9" s="102">
        <f>IFERROR(+'Prognosförutsättning Inmatning'!F86,0)</f>
        <v>0</v>
      </c>
      <c r="H9" s="102">
        <f>IFERROR(+'Prognosförutsättning Inmatning'!G86,0)</f>
        <v>0</v>
      </c>
      <c r="I9" s="102">
        <f>IFERROR(+'Prognosförutsättning Inmatning'!H86,0)</f>
        <v>0</v>
      </c>
      <c r="J9" s="102">
        <f>+'Prognosförutsättning Inmatning'!I86</f>
        <v>0</v>
      </c>
      <c r="K9" s="102">
        <f>+'Prognosförutsättning Inmatning'!J86</f>
        <v>0</v>
      </c>
      <c r="L9" s="102">
        <f>+'Prognosförutsättning Inmatning'!K86</f>
        <v>0</v>
      </c>
    </row>
    <row r="10" spans="1:19" x14ac:dyDescent="0.2">
      <c r="A10" s="6" t="s">
        <v>345</v>
      </c>
      <c r="D10" s="46">
        <f>+E10*(1+D9)</f>
        <v>0</v>
      </c>
      <c r="E10" s="46">
        <f>+D21</f>
        <v>0</v>
      </c>
      <c r="F10" s="46">
        <f>+E10*(1+F9)</f>
        <v>0</v>
      </c>
      <c r="G10" s="46">
        <f>+E10*(1+G9)</f>
        <v>0</v>
      </c>
      <c r="H10" s="46">
        <f>+E10*(1+H9)</f>
        <v>0</v>
      </c>
      <c r="I10" s="102"/>
      <c r="J10" s="102"/>
      <c r="K10" s="102"/>
      <c r="L10" s="102"/>
    </row>
    <row r="11" spans="1:19" x14ac:dyDescent="0.2">
      <c r="D11" s="102"/>
      <c r="E11" s="104"/>
      <c r="F11" s="102"/>
      <c r="G11" s="102"/>
      <c r="H11" s="102"/>
      <c r="I11" s="102"/>
      <c r="J11" s="102"/>
      <c r="K11" s="102"/>
      <c r="L11" s="102"/>
      <c r="S11" s="102"/>
    </row>
    <row r="12" spans="1:19" x14ac:dyDescent="0.2">
      <c r="A12" s="97" t="s">
        <v>311</v>
      </c>
      <c r="C12" s="105" t="s">
        <v>309</v>
      </c>
      <c r="D12" s="102"/>
      <c r="E12" s="104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</row>
    <row r="13" spans="1:19" x14ac:dyDescent="0.2">
      <c r="A13" s="6" t="s">
        <v>149</v>
      </c>
      <c r="B13" s="7" t="s">
        <v>108</v>
      </c>
      <c r="C13" s="7" t="s">
        <v>305</v>
      </c>
      <c r="D13" s="7">
        <f>IFERROR('Anskaffning Inmatning'!D14+'Anskaffning Inmatning'!I14/'Anskaffning Inmatning'!G30,0)</f>
        <v>0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</row>
    <row r="14" spans="1:19" x14ac:dyDescent="0.2">
      <c r="A14" s="6" t="s">
        <v>107</v>
      </c>
      <c r="B14" s="7" t="s">
        <v>108</v>
      </c>
      <c r="C14" s="7" t="s">
        <v>304</v>
      </c>
      <c r="D14" s="7">
        <f>IFERROR((+'Anskaffning Inmatning'!D19+'Anskaffning Inmatning'!I19)/'Anskaffning Inmatning'!E30,0)</f>
        <v>0</v>
      </c>
      <c r="F14" s="15" t="s">
        <v>302</v>
      </c>
      <c r="H14" s="94">
        <f>IFERROR(('Anskaffning Inmatning'!D19+'Anskaffning Inmatning'!I19)/('Anskaffning Inmatning'!D21+'Anskaffning Inmatning'!I21),0)</f>
        <v>0</v>
      </c>
    </row>
    <row r="15" spans="1:19" x14ac:dyDescent="0.2">
      <c r="A15" s="6" t="s">
        <v>93</v>
      </c>
      <c r="B15" s="7" t="s">
        <v>108</v>
      </c>
      <c r="C15" s="7" t="s">
        <v>304</v>
      </c>
      <c r="D15" s="7">
        <f>IFERROR('Anskaffning Inmatning'!D20+'Anskaffning Inmatning'!I20/'Anskaffning Inmatning'!E30,0)</f>
        <v>0</v>
      </c>
      <c r="F15" s="15" t="s">
        <v>302</v>
      </c>
      <c r="H15" s="106">
        <f>IFERROR(('Anskaffning Inmatning'!D20+'Anskaffning Inmatning'!I20)/('Anskaffning Inmatning'!D21+'Anskaffning Inmatning'!I21),0)</f>
        <v>0</v>
      </c>
    </row>
    <row r="16" spans="1:19" x14ac:dyDescent="0.2">
      <c r="D16" s="7"/>
      <c r="H16" s="100">
        <f>SUM(H14:H15)</f>
        <v>0</v>
      </c>
    </row>
    <row r="17" spans="1:19" x14ac:dyDescent="0.2">
      <c r="D17" s="7"/>
      <c r="H17" s="100"/>
    </row>
    <row r="18" spans="1:19" x14ac:dyDescent="0.2">
      <c r="A18" s="97" t="s">
        <v>156</v>
      </c>
      <c r="D18" s="18" t="s">
        <v>127</v>
      </c>
      <c r="E18" s="18" t="s">
        <v>64</v>
      </c>
      <c r="F18" s="18" t="s">
        <v>65</v>
      </c>
      <c r="G18" s="18" t="s">
        <v>66</v>
      </c>
      <c r="H18" s="18" t="s">
        <v>67</v>
      </c>
      <c r="I18" s="18" t="s">
        <v>68</v>
      </c>
      <c r="J18" s="18" t="s">
        <v>79</v>
      </c>
      <c r="K18" s="18" t="s">
        <v>80</v>
      </c>
      <c r="L18" s="18" t="s">
        <v>81</v>
      </c>
      <c r="M18" s="18" t="s">
        <v>82</v>
      </c>
      <c r="N18" s="18" t="s">
        <v>69</v>
      </c>
      <c r="O18" s="18" t="s">
        <v>83</v>
      </c>
      <c r="P18" s="18" t="s">
        <v>84</v>
      </c>
      <c r="Q18" s="18" t="s">
        <v>85</v>
      </c>
      <c r="R18" s="18" t="s">
        <v>86</v>
      </c>
      <c r="S18" s="18" t="s">
        <v>87</v>
      </c>
    </row>
    <row r="19" spans="1:19" x14ac:dyDescent="0.2">
      <c r="A19" s="6" t="s">
        <v>93</v>
      </c>
      <c r="B19" s="7" t="s">
        <v>108</v>
      </c>
      <c r="C19" s="7" t="s">
        <v>304</v>
      </c>
      <c r="D19" s="7">
        <f>IFERROR(+D33/$C47,0)</f>
        <v>0</v>
      </c>
      <c r="E19" s="7">
        <f t="shared" ref="E19:S19" si="0">IFERROR(+E33/$C47,0)</f>
        <v>0</v>
      </c>
      <c r="F19" s="7">
        <f t="shared" si="0"/>
        <v>0</v>
      </c>
      <c r="G19" s="7">
        <f t="shared" si="0"/>
        <v>0</v>
      </c>
      <c r="H19" s="7">
        <f t="shared" si="0"/>
        <v>0</v>
      </c>
      <c r="I19" s="7">
        <f t="shared" si="0"/>
        <v>0</v>
      </c>
      <c r="J19" s="7">
        <f t="shared" si="0"/>
        <v>0</v>
      </c>
      <c r="K19" s="7">
        <f t="shared" si="0"/>
        <v>0</v>
      </c>
      <c r="L19" s="7">
        <f t="shared" si="0"/>
        <v>0</v>
      </c>
      <c r="M19" s="7">
        <f t="shared" si="0"/>
        <v>0</v>
      </c>
      <c r="N19" s="7">
        <f t="shared" si="0"/>
        <v>0</v>
      </c>
      <c r="O19" s="7">
        <f t="shared" si="0"/>
        <v>0</v>
      </c>
      <c r="P19" s="7">
        <f t="shared" si="0"/>
        <v>0</v>
      </c>
      <c r="Q19" s="7">
        <f t="shared" si="0"/>
        <v>0</v>
      </c>
      <c r="R19" s="7">
        <f t="shared" si="0"/>
        <v>0</v>
      </c>
      <c r="S19" s="7">
        <f t="shared" si="0"/>
        <v>0</v>
      </c>
    </row>
    <row r="20" spans="1:19" x14ac:dyDescent="0.2">
      <c r="A20" s="6" t="s">
        <v>110</v>
      </c>
      <c r="B20" s="7" t="s">
        <v>108</v>
      </c>
      <c r="C20" s="7" t="s">
        <v>304</v>
      </c>
      <c r="D20" s="7">
        <f>IFERROR(+D34/$C47,0)</f>
        <v>0</v>
      </c>
      <c r="E20" s="7">
        <f t="shared" ref="E20:S20" si="1">IFERROR(+E34/$C47,0)</f>
        <v>0</v>
      </c>
      <c r="F20" s="7">
        <f t="shared" si="1"/>
        <v>0</v>
      </c>
      <c r="G20" s="7">
        <f t="shared" si="1"/>
        <v>0</v>
      </c>
      <c r="H20" s="7">
        <f t="shared" si="1"/>
        <v>0</v>
      </c>
      <c r="I20" s="7">
        <f t="shared" si="1"/>
        <v>0</v>
      </c>
      <c r="J20" s="7">
        <f t="shared" si="1"/>
        <v>0</v>
      </c>
      <c r="K20" s="7">
        <f t="shared" si="1"/>
        <v>0</v>
      </c>
      <c r="L20" s="7">
        <f t="shared" si="1"/>
        <v>0</v>
      </c>
      <c r="M20" s="7">
        <f t="shared" si="1"/>
        <v>0</v>
      </c>
      <c r="N20" s="7">
        <f t="shared" si="1"/>
        <v>0</v>
      </c>
      <c r="O20" s="7">
        <f t="shared" si="1"/>
        <v>0</v>
      </c>
      <c r="P20" s="7">
        <f t="shared" si="1"/>
        <v>0</v>
      </c>
      <c r="Q20" s="7">
        <f t="shared" si="1"/>
        <v>0</v>
      </c>
      <c r="R20" s="7">
        <f t="shared" si="1"/>
        <v>0</v>
      </c>
      <c r="S20" s="7">
        <f t="shared" si="1"/>
        <v>0</v>
      </c>
    </row>
    <row r="21" spans="1:19" x14ac:dyDescent="0.2">
      <c r="A21" s="6" t="s">
        <v>62</v>
      </c>
      <c r="B21" s="7" t="s">
        <v>108</v>
      </c>
      <c r="C21" s="7" t="s">
        <v>304</v>
      </c>
      <c r="D21" s="46">
        <f>IFERROR(D35/$C47,0)</f>
        <v>0</v>
      </c>
      <c r="E21" s="46">
        <f t="shared" ref="E21:S21" si="2">IFERROR(E35/$C47,0)</f>
        <v>0</v>
      </c>
      <c r="F21" s="46">
        <f t="shared" si="2"/>
        <v>0</v>
      </c>
      <c r="G21" s="46">
        <f t="shared" si="2"/>
        <v>0</v>
      </c>
      <c r="H21" s="46">
        <f t="shared" si="2"/>
        <v>0</v>
      </c>
      <c r="I21" s="46">
        <f t="shared" si="2"/>
        <v>0</v>
      </c>
      <c r="J21" s="46">
        <f t="shared" si="2"/>
        <v>0</v>
      </c>
      <c r="K21" s="46">
        <f t="shared" si="2"/>
        <v>0</v>
      </c>
      <c r="L21" s="46">
        <f t="shared" si="2"/>
        <v>0</v>
      </c>
      <c r="M21" s="46">
        <f t="shared" si="2"/>
        <v>0</v>
      </c>
      <c r="N21" s="46">
        <f t="shared" si="2"/>
        <v>0</v>
      </c>
      <c r="O21" s="46">
        <f t="shared" si="2"/>
        <v>0</v>
      </c>
      <c r="P21" s="46">
        <f t="shared" si="2"/>
        <v>0</v>
      </c>
      <c r="Q21" s="46">
        <f t="shared" si="2"/>
        <v>0</v>
      </c>
      <c r="R21" s="46">
        <f t="shared" si="2"/>
        <v>0</v>
      </c>
      <c r="S21" s="46">
        <f t="shared" si="2"/>
        <v>0</v>
      </c>
    </row>
    <row r="22" spans="1:19" x14ac:dyDescent="0.2"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</row>
    <row r="23" spans="1:19" x14ac:dyDescent="0.2">
      <c r="A23" s="6" t="s">
        <v>57</v>
      </c>
      <c r="B23" s="7" t="s">
        <v>108</v>
      </c>
      <c r="C23" s="7" t="s">
        <v>305</v>
      </c>
      <c r="D23" s="7">
        <f>IFERROR(+D36/$E47,0)</f>
        <v>0</v>
      </c>
      <c r="E23" s="7">
        <f t="shared" ref="E23:S23" si="3">IFERROR(+E36/$E47,0)</f>
        <v>0</v>
      </c>
      <c r="F23" s="7">
        <f t="shared" si="3"/>
        <v>0</v>
      </c>
      <c r="G23" s="7">
        <f t="shared" si="3"/>
        <v>0</v>
      </c>
      <c r="H23" s="7">
        <f t="shared" si="3"/>
        <v>0</v>
      </c>
      <c r="I23" s="7">
        <f t="shared" si="3"/>
        <v>0</v>
      </c>
      <c r="J23" s="7">
        <f t="shared" si="3"/>
        <v>0</v>
      </c>
      <c r="K23" s="7">
        <f t="shared" si="3"/>
        <v>0</v>
      </c>
      <c r="L23" s="7">
        <f t="shared" si="3"/>
        <v>0</v>
      </c>
      <c r="M23" s="7">
        <f t="shared" si="3"/>
        <v>0</v>
      </c>
      <c r="N23" s="7">
        <f t="shared" si="3"/>
        <v>0</v>
      </c>
      <c r="O23" s="7">
        <f t="shared" si="3"/>
        <v>0</v>
      </c>
      <c r="P23" s="7">
        <f t="shared" si="3"/>
        <v>0</v>
      </c>
      <c r="Q23" s="7">
        <f t="shared" si="3"/>
        <v>0</v>
      </c>
      <c r="R23" s="7">
        <f t="shared" si="3"/>
        <v>0</v>
      </c>
      <c r="S23" s="7">
        <f t="shared" si="3"/>
        <v>0</v>
      </c>
    </row>
    <row r="24" spans="1:19" x14ac:dyDescent="0.2">
      <c r="A24" s="6" t="s">
        <v>109</v>
      </c>
      <c r="B24" s="7" t="s">
        <v>108</v>
      </c>
      <c r="C24" s="7" t="s">
        <v>305</v>
      </c>
      <c r="D24" s="7">
        <f>IFERROR(+D37/$E47,0)</f>
        <v>0</v>
      </c>
      <c r="E24" s="7">
        <f>IFERROR(+E37/$E47,0)</f>
        <v>0</v>
      </c>
      <c r="F24" s="7">
        <f t="shared" ref="F24:S24" si="4">IFERROR(+F37/$E47,0)</f>
        <v>0</v>
      </c>
      <c r="G24" s="7">
        <f t="shared" si="4"/>
        <v>0</v>
      </c>
      <c r="H24" s="7">
        <f t="shared" si="4"/>
        <v>0</v>
      </c>
      <c r="I24" s="7">
        <f t="shared" si="4"/>
        <v>0</v>
      </c>
      <c r="J24" s="7">
        <f t="shared" si="4"/>
        <v>0</v>
      </c>
      <c r="K24" s="7">
        <f t="shared" si="4"/>
        <v>0</v>
      </c>
      <c r="L24" s="7">
        <f t="shared" si="4"/>
        <v>0</v>
      </c>
      <c r="M24" s="7">
        <f t="shared" si="4"/>
        <v>0</v>
      </c>
      <c r="N24" s="7">
        <f t="shared" si="4"/>
        <v>0</v>
      </c>
      <c r="O24" s="7">
        <f t="shared" si="4"/>
        <v>0</v>
      </c>
      <c r="P24" s="7">
        <f t="shared" si="4"/>
        <v>0</v>
      </c>
      <c r="Q24" s="7">
        <f t="shared" si="4"/>
        <v>0</v>
      </c>
      <c r="R24" s="7">
        <f t="shared" si="4"/>
        <v>0</v>
      </c>
      <c r="S24" s="7">
        <f t="shared" si="4"/>
        <v>0</v>
      </c>
    </row>
    <row r="25" spans="1:19" x14ac:dyDescent="0.2">
      <c r="A25" s="6" t="s">
        <v>237</v>
      </c>
      <c r="B25" s="7" t="s">
        <v>108</v>
      </c>
      <c r="C25" s="7" t="s">
        <v>305</v>
      </c>
      <c r="D25" s="7">
        <f>IFERROR(+D38/$E47,0)</f>
        <v>0</v>
      </c>
      <c r="E25" s="7">
        <f t="shared" ref="E25:S25" si="5">IFERROR(+E38/$E47,0)</f>
        <v>0</v>
      </c>
      <c r="F25" s="7">
        <f t="shared" si="5"/>
        <v>0</v>
      </c>
      <c r="G25" s="7">
        <f t="shared" si="5"/>
        <v>0</v>
      </c>
      <c r="H25" s="7">
        <f t="shared" si="5"/>
        <v>0</v>
      </c>
      <c r="I25" s="7">
        <f t="shared" si="5"/>
        <v>0</v>
      </c>
      <c r="J25" s="7">
        <f t="shared" si="5"/>
        <v>0</v>
      </c>
      <c r="K25" s="7">
        <f t="shared" si="5"/>
        <v>0</v>
      </c>
      <c r="L25" s="7">
        <f t="shared" si="5"/>
        <v>0</v>
      </c>
      <c r="M25" s="7">
        <f t="shared" si="5"/>
        <v>0</v>
      </c>
      <c r="N25" s="7">
        <f t="shared" si="5"/>
        <v>0</v>
      </c>
      <c r="O25" s="7">
        <f t="shared" si="5"/>
        <v>0</v>
      </c>
      <c r="P25" s="7">
        <f t="shared" si="5"/>
        <v>0</v>
      </c>
      <c r="Q25" s="7">
        <f t="shared" si="5"/>
        <v>0</v>
      </c>
      <c r="R25" s="7">
        <f t="shared" si="5"/>
        <v>0</v>
      </c>
      <c r="S25" s="7">
        <f t="shared" si="5"/>
        <v>0</v>
      </c>
    </row>
    <row r="26" spans="1:19" x14ac:dyDescent="0.2">
      <c r="A26" s="6" t="s">
        <v>157</v>
      </c>
      <c r="B26" s="7" t="s">
        <v>108</v>
      </c>
      <c r="C26" s="7" t="s">
        <v>305</v>
      </c>
      <c r="D26" s="7">
        <f>IFERROR(+D39/$E47,0)</f>
        <v>0</v>
      </c>
      <c r="E26" s="7">
        <f>IFERROR(+E39/$E47,0)</f>
        <v>0</v>
      </c>
      <c r="F26" s="7">
        <f t="shared" ref="F26:S26" si="6">IFERROR(+F39/$E47,0)</f>
        <v>0</v>
      </c>
      <c r="G26" s="7">
        <f t="shared" si="6"/>
        <v>0</v>
      </c>
      <c r="H26" s="7">
        <f t="shared" si="6"/>
        <v>0</v>
      </c>
      <c r="I26" s="7">
        <f t="shared" si="6"/>
        <v>0</v>
      </c>
      <c r="J26" s="7">
        <f t="shared" si="6"/>
        <v>0</v>
      </c>
      <c r="K26" s="7">
        <f t="shared" si="6"/>
        <v>0</v>
      </c>
      <c r="L26" s="7">
        <f t="shared" si="6"/>
        <v>0</v>
      </c>
      <c r="M26" s="7">
        <f t="shared" si="6"/>
        <v>0</v>
      </c>
      <c r="N26" s="7">
        <f t="shared" si="6"/>
        <v>0</v>
      </c>
      <c r="O26" s="7">
        <f t="shared" si="6"/>
        <v>0</v>
      </c>
      <c r="P26" s="7">
        <f t="shared" si="6"/>
        <v>0</v>
      </c>
      <c r="Q26" s="7">
        <f t="shared" si="6"/>
        <v>0</v>
      </c>
      <c r="R26" s="7">
        <f t="shared" si="6"/>
        <v>0</v>
      </c>
      <c r="S26" s="7">
        <f t="shared" si="6"/>
        <v>0</v>
      </c>
    </row>
    <row r="27" spans="1:19" x14ac:dyDescent="0.2">
      <c r="A27" s="6" t="s">
        <v>145</v>
      </c>
      <c r="B27" s="7" t="s">
        <v>108</v>
      </c>
      <c r="C27" s="7" t="s">
        <v>305</v>
      </c>
      <c r="D27" s="7">
        <f>IFERROR(+D40/$E47,0)</f>
        <v>0</v>
      </c>
      <c r="E27" s="7">
        <f>IFERROR(+E40/$E47,0)</f>
        <v>0</v>
      </c>
      <c r="F27" s="7">
        <f t="shared" ref="F27:S27" si="7">IFERROR(+F40/$E47,0)</f>
        <v>0</v>
      </c>
      <c r="G27" s="7">
        <f t="shared" si="7"/>
        <v>0</v>
      </c>
      <c r="H27" s="7">
        <f t="shared" si="7"/>
        <v>0</v>
      </c>
      <c r="I27" s="7">
        <f t="shared" si="7"/>
        <v>0</v>
      </c>
      <c r="J27" s="7">
        <f t="shared" si="7"/>
        <v>0</v>
      </c>
      <c r="K27" s="7">
        <f t="shared" si="7"/>
        <v>0</v>
      </c>
      <c r="L27" s="7">
        <f t="shared" si="7"/>
        <v>0</v>
      </c>
      <c r="M27" s="7">
        <f t="shared" si="7"/>
        <v>0</v>
      </c>
      <c r="N27" s="7">
        <f t="shared" si="7"/>
        <v>0</v>
      </c>
      <c r="O27" s="7">
        <f t="shared" si="7"/>
        <v>0</v>
      </c>
      <c r="P27" s="7">
        <f t="shared" si="7"/>
        <v>0</v>
      </c>
      <c r="Q27" s="7">
        <f t="shared" si="7"/>
        <v>0</v>
      </c>
      <c r="R27" s="7">
        <f t="shared" si="7"/>
        <v>0</v>
      </c>
      <c r="S27" s="7">
        <f t="shared" si="7"/>
        <v>0</v>
      </c>
    </row>
    <row r="28" spans="1:19" x14ac:dyDescent="0.2"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</row>
    <row r="29" spans="1:19" x14ac:dyDescent="0.2">
      <c r="A29" s="85" t="s">
        <v>310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</row>
    <row r="30" spans="1:19" x14ac:dyDescent="0.2">
      <c r="A30" s="15" t="s">
        <v>306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</row>
    <row r="31" spans="1:19" x14ac:dyDescent="0.2">
      <c r="A31" s="15" t="s">
        <v>307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</row>
    <row r="32" spans="1:19" x14ac:dyDescent="0.2"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</row>
    <row r="33" spans="1:19" hidden="1" outlineLevel="1" x14ac:dyDescent="0.2">
      <c r="A33" s="6" t="s">
        <v>93</v>
      </c>
      <c r="D33" s="7">
        <f>+'Prognosförutsättning Inmatning'!C42</f>
        <v>0</v>
      </c>
      <c r="E33" s="7">
        <f>+'Prognosförutsättning Inmatning'!D42</f>
        <v>0</v>
      </c>
      <c r="F33" s="7">
        <f>+'Prognosförutsättning Inmatning'!E42</f>
        <v>0</v>
      </c>
      <c r="G33" s="7">
        <f>+'Prognosförutsättning Inmatning'!F42</f>
        <v>0</v>
      </c>
      <c r="H33" s="7">
        <f>+'Prognosförutsättning Inmatning'!G42</f>
        <v>0</v>
      </c>
      <c r="I33" s="7">
        <f>+'Prognosförutsättning Inmatning'!H42</f>
        <v>0</v>
      </c>
      <c r="J33" s="7">
        <f>+'Prognosförutsättning Inmatning'!I42</f>
        <v>0</v>
      </c>
      <c r="K33" s="7">
        <f>+'Prognosförutsättning Inmatning'!J42</f>
        <v>0</v>
      </c>
      <c r="L33" s="7">
        <f>+'Prognosförutsättning Inmatning'!K42</f>
        <v>0</v>
      </c>
      <c r="M33" s="7">
        <f>+'Prognosförutsättning Inmatning'!L42</f>
        <v>0</v>
      </c>
      <c r="N33" s="7">
        <f>+'Prognosförutsättning Inmatning'!M42</f>
        <v>0</v>
      </c>
      <c r="O33" s="7">
        <f>+'Prognosförutsättning Inmatning'!N42</f>
        <v>0</v>
      </c>
      <c r="P33" s="7">
        <f>+'Prognosförutsättning Inmatning'!O42</f>
        <v>0</v>
      </c>
      <c r="Q33" s="7">
        <f>+'Prognosförutsättning Inmatning'!P42</f>
        <v>0</v>
      </c>
      <c r="R33" s="7">
        <f>+'Prognosförutsättning Inmatning'!Q42</f>
        <v>0</v>
      </c>
      <c r="S33" s="7">
        <f>+'Prognosförutsättning Inmatning'!R42</f>
        <v>0</v>
      </c>
    </row>
    <row r="34" spans="1:19" hidden="1" outlineLevel="1" x14ac:dyDescent="0.2">
      <c r="A34" s="6" t="s">
        <v>54</v>
      </c>
      <c r="D34" s="7">
        <f>+'Prognosförutsättning Inmatning'!C47</f>
        <v>0</v>
      </c>
      <c r="E34" s="7">
        <f>+'Prognosförutsättning Inmatning'!D47</f>
        <v>0</v>
      </c>
      <c r="F34" s="7">
        <f>+'Prognosförutsättning Inmatning'!E47</f>
        <v>0</v>
      </c>
      <c r="G34" s="7">
        <f>+'Prognosförutsättning Inmatning'!F47</f>
        <v>0</v>
      </c>
      <c r="H34" s="7">
        <f>+'Prognosförutsättning Inmatning'!G47</f>
        <v>0</v>
      </c>
      <c r="I34" s="7">
        <f>+'Prognosförutsättning Inmatning'!H47</f>
        <v>0</v>
      </c>
      <c r="J34" s="7">
        <f>+'Prognosförutsättning Inmatning'!I47</f>
        <v>0</v>
      </c>
      <c r="K34" s="7">
        <f>+'Prognosförutsättning Inmatning'!J47</f>
        <v>0</v>
      </c>
      <c r="L34" s="7">
        <f>+'Prognosförutsättning Inmatning'!K47</f>
        <v>0</v>
      </c>
      <c r="M34" s="7">
        <f>+'Prognosförutsättning Inmatning'!L47</f>
        <v>0</v>
      </c>
      <c r="N34" s="7">
        <f>+'Prognosförutsättning Inmatning'!M47</f>
        <v>0</v>
      </c>
      <c r="O34" s="7">
        <f>+'Prognosförutsättning Inmatning'!N47</f>
        <v>0</v>
      </c>
      <c r="P34" s="7">
        <f>+'Prognosförutsättning Inmatning'!O47</f>
        <v>0</v>
      </c>
      <c r="Q34" s="7">
        <f>+'Prognosförutsättning Inmatning'!P47</f>
        <v>0</v>
      </c>
      <c r="R34" s="7">
        <f>+'Prognosförutsättning Inmatning'!Q47</f>
        <v>0</v>
      </c>
      <c r="S34" s="7">
        <f>+'Prognosförutsättning Inmatning'!R47</f>
        <v>0</v>
      </c>
    </row>
    <row r="35" spans="1:19" hidden="1" outlineLevel="1" x14ac:dyDescent="0.2">
      <c r="A35" s="6" t="s">
        <v>78</v>
      </c>
      <c r="D35" s="7">
        <f>+Prognos!C4</f>
        <v>0</v>
      </c>
      <c r="E35" s="7">
        <f>+Prognos!D4</f>
        <v>0</v>
      </c>
      <c r="F35" s="7">
        <f>+Prognos!E4</f>
        <v>0</v>
      </c>
      <c r="G35" s="7">
        <f>+Prognos!F4</f>
        <v>0</v>
      </c>
      <c r="H35" s="7">
        <f>+Prognos!G4</f>
        <v>0</v>
      </c>
      <c r="I35" s="7">
        <f>+Prognos!H4</f>
        <v>0</v>
      </c>
      <c r="J35" s="7">
        <f>+Prognos!I4</f>
        <v>0</v>
      </c>
      <c r="K35" s="7">
        <f>+Prognos!J4</f>
        <v>0</v>
      </c>
      <c r="L35" s="7">
        <f>+Prognos!K4</f>
        <v>0</v>
      </c>
      <c r="M35" s="7">
        <f>+Prognos!L4</f>
        <v>0</v>
      </c>
      <c r="N35" s="7">
        <f>+Prognos!M4</f>
        <v>0</v>
      </c>
      <c r="O35" s="7">
        <f>+Prognos!N4</f>
        <v>0</v>
      </c>
      <c r="P35" s="7">
        <f>+Prognos!O4</f>
        <v>0</v>
      </c>
      <c r="Q35" s="7">
        <f>+Prognos!P4</f>
        <v>0</v>
      </c>
      <c r="R35" s="7">
        <f>+Prognos!Q4</f>
        <v>0</v>
      </c>
      <c r="S35" s="7">
        <f>+Prognos!R4</f>
        <v>0</v>
      </c>
    </row>
    <row r="36" spans="1:19" hidden="1" outlineLevel="1" x14ac:dyDescent="0.2">
      <c r="A36" s="6" t="s">
        <v>57</v>
      </c>
      <c r="D36" s="7">
        <f>+Prognos!C10</f>
        <v>0</v>
      </c>
      <c r="E36" s="7">
        <f>+Prognos!D10</f>
        <v>0</v>
      </c>
      <c r="F36" s="7">
        <f>+Prognos!E10</f>
        <v>0</v>
      </c>
      <c r="G36" s="7">
        <f>+Prognos!F10</f>
        <v>0</v>
      </c>
      <c r="H36" s="7">
        <f>+Prognos!G10</f>
        <v>0</v>
      </c>
      <c r="I36" s="7">
        <f>+Prognos!H10</f>
        <v>0</v>
      </c>
      <c r="J36" s="7">
        <f>+Prognos!I10</f>
        <v>0</v>
      </c>
      <c r="K36" s="7">
        <f>+Prognos!J10</f>
        <v>0</v>
      </c>
      <c r="L36" s="7">
        <f>+Prognos!K10</f>
        <v>0</v>
      </c>
      <c r="M36" s="7">
        <f>+Prognos!L10</f>
        <v>0</v>
      </c>
      <c r="N36" s="7">
        <f>+Prognos!M10</f>
        <v>0</v>
      </c>
      <c r="O36" s="7">
        <f>+Prognos!N10</f>
        <v>0</v>
      </c>
      <c r="P36" s="7">
        <f>+Prognos!O10</f>
        <v>0</v>
      </c>
      <c r="Q36" s="7">
        <f>+Prognos!P10</f>
        <v>0</v>
      </c>
      <c r="R36" s="7">
        <f>+Prognos!Q10</f>
        <v>0</v>
      </c>
      <c r="S36" s="7">
        <f>+Prognos!R10</f>
        <v>0</v>
      </c>
    </row>
    <row r="37" spans="1:19" hidden="1" outlineLevel="1" x14ac:dyDescent="0.2">
      <c r="A37" s="6" t="s">
        <v>308</v>
      </c>
      <c r="D37" s="7">
        <f>+Prognos!C29</f>
        <v>0</v>
      </c>
      <c r="E37" s="7">
        <f>+Prognos!D29</f>
        <v>0</v>
      </c>
      <c r="F37" s="7">
        <f>+Prognos!E29</f>
        <v>0</v>
      </c>
      <c r="G37" s="7">
        <f>+Prognos!F29</f>
        <v>0</v>
      </c>
      <c r="H37" s="7">
        <f>+Prognos!G29</f>
        <v>0</v>
      </c>
      <c r="I37" s="7">
        <f>+Prognos!H29</f>
        <v>0</v>
      </c>
      <c r="J37" s="7">
        <f>+Prognos!I29</f>
        <v>0</v>
      </c>
      <c r="K37" s="7">
        <f>+Prognos!J29</f>
        <v>0</v>
      </c>
      <c r="L37" s="7">
        <f>+Prognos!K29</f>
        <v>0</v>
      </c>
      <c r="M37" s="7">
        <f>+Prognos!L29</f>
        <v>0</v>
      </c>
      <c r="N37" s="7">
        <f>+Prognos!M29</f>
        <v>0</v>
      </c>
      <c r="O37" s="7">
        <f>+Prognos!N29</f>
        <v>0</v>
      </c>
      <c r="P37" s="7">
        <f>+Prognos!O29</f>
        <v>0</v>
      </c>
      <c r="Q37" s="7">
        <f>+Prognos!P29</f>
        <v>0</v>
      </c>
      <c r="R37" s="7">
        <f>+Prognos!Q29</f>
        <v>0</v>
      </c>
      <c r="S37" s="7">
        <f>+Prognos!R29</f>
        <v>0</v>
      </c>
    </row>
    <row r="38" spans="1:19" hidden="1" outlineLevel="1" x14ac:dyDescent="0.2">
      <c r="A38" s="6" t="s">
        <v>237</v>
      </c>
      <c r="D38" s="7">
        <f>+Prognos!C19+Prognos!C13</f>
        <v>0</v>
      </c>
      <c r="E38" s="7">
        <f>+Prognos!D19+Prognos!D13</f>
        <v>0</v>
      </c>
      <c r="F38" s="7">
        <f>+Prognos!E19+Prognos!E13</f>
        <v>0</v>
      </c>
      <c r="G38" s="7">
        <f>+Prognos!F19+Prognos!F13</f>
        <v>0</v>
      </c>
      <c r="H38" s="7">
        <f>+Prognos!G19+Prognos!G13</f>
        <v>0</v>
      </c>
      <c r="I38" s="7">
        <f>+Prognos!H19+Prognos!H13</f>
        <v>0</v>
      </c>
      <c r="J38" s="7">
        <f>+Prognos!I19+Prognos!I13</f>
        <v>0</v>
      </c>
      <c r="K38" s="7">
        <f>+Prognos!J19+Prognos!J13</f>
        <v>0</v>
      </c>
      <c r="L38" s="7">
        <f>+Prognos!K19+Prognos!K13</f>
        <v>0</v>
      </c>
      <c r="M38" s="7">
        <f>+Prognos!L19+Prognos!L13</f>
        <v>0</v>
      </c>
      <c r="N38" s="7">
        <f>+Prognos!M19+Prognos!M13</f>
        <v>0</v>
      </c>
      <c r="O38" s="7">
        <f>+Prognos!N19+Prognos!N13</f>
        <v>0</v>
      </c>
      <c r="P38" s="7">
        <f>+Prognos!O19+Prognos!O13</f>
        <v>0</v>
      </c>
      <c r="Q38" s="7">
        <f>+Prognos!P19+Prognos!P13</f>
        <v>0</v>
      </c>
      <c r="R38" s="7">
        <f>+Prognos!Q19+Prognos!Q13</f>
        <v>0</v>
      </c>
      <c r="S38" s="7">
        <f>+Prognos!R19+Prognos!R13</f>
        <v>0</v>
      </c>
    </row>
    <row r="39" spans="1:19" hidden="1" outlineLevel="1" x14ac:dyDescent="0.2">
      <c r="A39" s="6" t="s">
        <v>157</v>
      </c>
      <c r="D39" s="7">
        <f>+Prognos!C13</f>
        <v>0</v>
      </c>
      <c r="E39" s="7">
        <f>+Prognos!D13</f>
        <v>0</v>
      </c>
      <c r="F39" s="7">
        <f>+Prognos!E13</f>
        <v>0</v>
      </c>
      <c r="G39" s="7">
        <f>+Prognos!F13</f>
        <v>0</v>
      </c>
      <c r="H39" s="7">
        <f>+Prognos!G13</f>
        <v>0</v>
      </c>
      <c r="I39" s="7">
        <f>+Prognos!H13</f>
        <v>0</v>
      </c>
      <c r="J39" s="7">
        <f>+Prognos!I13</f>
        <v>0</v>
      </c>
      <c r="K39" s="7">
        <f>+Prognos!J13</f>
        <v>0</v>
      </c>
      <c r="L39" s="7">
        <f>+Prognos!K13</f>
        <v>0</v>
      </c>
      <c r="M39" s="7">
        <f>+Prognos!L13</f>
        <v>0</v>
      </c>
      <c r="N39" s="7">
        <f>+Prognos!M13</f>
        <v>0</v>
      </c>
      <c r="O39" s="7">
        <f>+Prognos!N13</f>
        <v>0</v>
      </c>
      <c r="P39" s="7">
        <f>+Prognos!O13</f>
        <v>0</v>
      </c>
      <c r="Q39" s="7">
        <f>+Prognos!P13</f>
        <v>0</v>
      </c>
      <c r="R39" s="7">
        <f>+Prognos!Q13</f>
        <v>0</v>
      </c>
      <c r="S39" s="7">
        <f>+Prognos!R13</f>
        <v>0</v>
      </c>
    </row>
    <row r="40" spans="1:19" hidden="1" outlineLevel="1" x14ac:dyDescent="0.2">
      <c r="A40" s="6" t="s">
        <v>145</v>
      </c>
      <c r="D40" s="7">
        <f>+Prognos!C19</f>
        <v>0</v>
      </c>
      <c r="E40" s="7">
        <f>+Prognos!D19</f>
        <v>0</v>
      </c>
      <c r="F40" s="7">
        <f>+Prognos!E19</f>
        <v>0</v>
      </c>
      <c r="G40" s="7">
        <f>+Prognos!F19</f>
        <v>0</v>
      </c>
      <c r="H40" s="7">
        <f>+Prognos!G19</f>
        <v>0</v>
      </c>
      <c r="I40" s="7">
        <f>+Prognos!H19</f>
        <v>0</v>
      </c>
      <c r="J40" s="7">
        <f>+Prognos!I19</f>
        <v>0</v>
      </c>
      <c r="K40" s="7">
        <f>+Prognos!J19</f>
        <v>0</v>
      </c>
      <c r="L40" s="7">
        <f>+Prognos!K19</f>
        <v>0</v>
      </c>
      <c r="M40" s="7">
        <f>+Prognos!L19</f>
        <v>0</v>
      </c>
      <c r="N40" s="7">
        <f>+Prognos!M19</f>
        <v>0</v>
      </c>
      <c r="O40" s="7">
        <f>+Prognos!N19</f>
        <v>0</v>
      </c>
      <c r="P40" s="7">
        <f>+Prognos!O19</f>
        <v>0</v>
      </c>
      <c r="Q40" s="7">
        <f>+Prognos!P19</f>
        <v>0</v>
      </c>
      <c r="R40" s="7">
        <f>+Prognos!Q19</f>
        <v>0</v>
      </c>
      <c r="S40" s="7">
        <f>+Prognos!R19</f>
        <v>0</v>
      </c>
    </row>
    <row r="41" spans="1:19" ht="15" hidden="1" outlineLevel="1" thickBot="1" x14ac:dyDescent="0.25"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</row>
    <row r="42" spans="1:19" ht="15.75" hidden="1" outlineLevel="1" thickBot="1" x14ac:dyDescent="0.3">
      <c r="A42" s="134" t="s">
        <v>14</v>
      </c>
      <c r="B42" s="135"/>
      <c r="C42" s="135"/>
      <c r="D42" s="135"/>
      <c r="E42" s="136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</row>
    <row r="43" spans="1:19" hidden="1" outlineLevel="1" x14ac:dyDescent="0.2">
      <c r="A43" s="10" t="s">
        <v>14</v>
      </c>
      <c r="B43" s="107"/>
      <c r="C43" s="17" t="s">
        <v>248</v>
      </c>
      <c r="D43" s="18" t="s">
        <v>249</v>
      </c>
      <c r="E43" s="19" t="s">
        <v>250</v>
      </c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</row>
    <row r="44" spans="1:19" hidden="1" outlineLevel="1" x14ac:dyDescent="0.2">
      <c r="A44" s="6" t="s">
        <v>15</v>
      </c>
      <c r="B44" s="107"/>
      <c r="C44" s="11">
        <f>+'Anskaffning Inmatning'!E27</f>
        <v>0</v>
      </c>
      <c r="D44" s="108">
        <f>+'Anskaffning Inmatning'!F27</f>
        <v>0</v>
      </c>
      <c r="E44" s="21">
        <f>+C44+D44</f>
        <v>0</v>
      </c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</row>
    <row r="45" spans="1:19" hidden="1" outlineLevel="1" x14ac:dyDescent="0.2">
      <c r="A45" s="6" t="s">
        <v>16</v>
      </c>
      <c r="B45" s="107"/>
      <c r="C45" s="11"/>
      <c r="D45" s="108">
        <f>+'Anskaffning Inmatning'!F28</f>
        <v>0</v>
      </c>
      <c r="E45" s="21">
        <f>+C45+D45</f>
        <v>0</v>
      </c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</row>
    <row r="46" spans="1:19" hidden="1" outlineLevel="1" x14ac:dyDescent="0.2">
      <c r="A46" s="6" t="s">
        <v>17</v>
      </c>
      <c r="B46" s="107"/>
      <c r="C46" s="107">
        <f>+'Anskaffning Inmatning'!E29</f>
        <v>0</v>
      </c>
      <c r="D46" s="108">
        <f>+'Anskaffning Inmatning'!F29</f>
        <v>0</v>
      </c>
      <c r="E46" s="21">
        <f>+C46+D46</f>
        <v>0</v>
      </c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</row>
    <row r="47" spans="1:19" ht="15.75" hidden="1" outlineLevel="1" thickBot="1" x14ac:dyDescent="0.3">
      <c r="A47" s="12" t="s">
        <v>33</v>
      </c>
      <c r="B47" s="107"/>
      <c r="C47" s="13">
        <f>SUM(C44:C46)</f>
        <v>0</v>
      </c>
      <c r="D47" s="13">
        <f t="shared" ref="D47:E47" si="8">SUM(D44:D46)</f>
        <v>0</v>
      </c>
      <c r="E47" s="13">
        <f t="shared" si="8"/>
        <v>0</v>
      </c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</row>
    <row r="48" spans="1:19" ht="15" hidden="1" outlineLevel="1" thickTop="1" x14ac:dyDescent="0.2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</row>
    <row r="49" spans="4:7" hidden="1" outlineLevel="1" x14ac:dyDescent="0.2"/>
    <row r="50" spans="4:7" collapsed="1" x14ac:dyDescent="0.2">
      <c r="D50" s="7"/>
      <c r="E50" s="7"/>
      <c r="F50" s="7"/>
      <c r="G50" s="7"/>
    </row>
  </sheetData>
  <sheetProtection algorithmName="SHA-512" hashValue="RzMC6pURJOvVqbXZHUpvL1HXONb5vujTWvdBEr+bUlaYGuybRV2RqjVzewLvmeudXh0d/yMAZg9K61SdG0fJFA==" saltValue="UMqleLthyD/3o6RAJgnEBQ==" spinCount="100000" sheet="1" objects="1" scenarios="1"/>
  <mergeCells count="1">
    <mergeCell ref="A42:E42"/>
  </mergeCells>
  <conditionalFormatting sqref="E43:E46">
    <cfRule type="cellIs" dxfId="1" priority="1" operator="equal">
      <formula>"VÄRDEN I 2 KOLUMNER - TÖM ENA KOLUMNEN"</formula>
    </cfRule>
    <cfRule type="cellIs" dxfId="0" priority="2" operator="equal">
      <formula>"OK"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C69704D9349EA42AE48364318A3F905" ma:contentTypeVersion="16" ma:contentTypeDescription="Skapa ett nytt dokument." ma:contentTypeScope="" ma:versionID="e02b22b943c4aeffaf0a743ab79aa740">
  <xsd:schema xmlns:xsd="http://www.w3.org/2001/XMLSchema" xmlns:xs="http://www.w3.org/2001/XMLSchema" xmlns:p="http://schemas.microsoft.com/office/2006/metadata/properties" xmlns:ns2="c178c182-46ef-4e5c-bde3-44b0f21c7f32" xmlns:ns3="fa8a569d-cf73-4f97-ae0c-785945f6da60" targetNamespace="http://schemas.microsoft.com/office/2006/metadata/properties" ma:root="true" ma:fieldsID="fad4b5c8e2ce1d9d786462cd51e25497" ns2:_="" ns3:_="">
    <xsd:import namespace="c178c182-46ef-4e5c-bde3-44b0f21c7f32"/>
    <xsd:import namespace="fa8a569d-cf73-4f97-ae0c-785945f6da6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78c182-46ef-4e5c-bde3-44b0f21c7f3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c504047-0889-477a-acc9-9938ae2990ac}" ma:internalName="TaxCatchAll" ma:showField="CatchAllData" ma:web="c178c182-46ef-4e5c-bde3-44b0f21c7f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8a569d-cf73-4f97-ae0c-785945f6da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Bildmarkeringar" ma:readOnly="false" ma:fieldId="{5cf76f15-5ced-4ddc-b409-7134ff3c332f}" ma:taxonomyMulti="true" ma:sspId="a6e89ea6-4e6f-4759-b6eb-b422824e2a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C0483D-1BE7-414F-AC24-E6CAF1C871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78c182-46ef-4e5c-bde3-44b0f21c7f32"/>
    <ds:schemaRef ds:uri="fa8a569d-cf73-4f97-ae0c-785945f6da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0743BE2-6C21-4789-B3DD-F27976D6F9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8</vt:i4>
      </vt:variant>
      <vt:variant>
        <vt:lpstr>Namngivna områden</vt:lpstr>
      </vt:variant>
      <vt:variant>
        <vt:i4>1</vt:i4>
      </vt:variant>
    </vt:vector>
  </HeadingPairs>
  <TitlesOfParts>
    <vt:vector size="9" baseType="lpstr">
      <vt:lpstr>FÖRSÄTTSBLAD</vt:lpstr>
      <vt:lpstr>INSTRUKTIONER</vt:lpstr>
      <vt:lpstr>Anskaffning Inmatning</vt:lpstr>
      <vt:lpstr>Avskrivningar Inmatning</vt:lpstr>
      <vt:lpstr>Res o K-flöde Utf Inmatning</vt:lpstr>
      <vt:lpstr>Prognosförutsättning Inmatning</vt:lpstr>
      <vt:lpstr>Prognos</vt:lpstr>
      <vt:lpstr>Nyckeltal</vt:lpstr>
      <vt:lpstr>'Avskrivningar Inmatning'!TABELL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Beräkningsmodell för upprättande av ekonomisk plan</dc:title>
  <dc:creator>Boverket</dc:creator>
  <cp:lastModifiedBy>Storm Ylva</cp:lastModifiedBy>
  <dcterms:created xsi:type="dcterms:W3CDTF">2018-01-10T08:50:09Z</dcterms:created>
  <dcterms:modified xsi:type="dcterms:W3CDTF">2023-03-17T08:13:01Z</dcterms:modified>
</cp:coreProperties>
</file>